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2240" windowHeight="7995" tabRatio="568" firstSheet="17" activeTab="28"/>
  </bookViews>
  <sheets>
    <sheet name="Programme SI" sheetId="1" r:id="rId1"/>
    <sheet name="Organisation Hebdo" sheetId="12" r:id="rId2"/>
    <sheet name="Retranscription Programme" sheetId="2" r:id="rId3"/>
    <sheet name="Rel Compétences Connaissances" sheetId="4" r:id="rId4"/>
    <sheet name="Rel Connaissances Sequences " sheetId="7" r:id="rId5"/>
    <sheet name="Rel Sequencences competences" sheetId="9" r:id="rId6"/>
    <sheet name="Indic Performance" sheetId="10" r:id="rId7"/>
    <sheet name="Supports d'activités pratiques" sheetId="11" state="hidden" r:id="rId8"/>
    <sheet name="Ssi 1-1" sheetId="8" r:id="rId9"/>
    <sheet name="Ssi 1-2" sheetId="13" r:id="rId10"/>
    <sheet name="Ssi 1-3" sheetId="16" r:id="rId11"/>
    <sheet name="Ssi 1-4" sheetId="17" r:id="rId12"/>
    <sheet name="Ssi 1-5" sheetId="18" r:id="rId13"/>
    <sheet name="Ssi 1-6" sheetId="19" r:id="rId14"/>
    <sheet name="Ssi 1-7" sheetId="20" r:id="rId15"/>
    <sheet name="Ssi 1-8" sheetId="21" r:id="rId16"/>
    <sheet name="Ssi 1-9" sheetId="22" r:id="rId17"/>
    <sheet name="Ssi 1-10" sheetId="23" r:id="rId18"/>
    <sheet name="Suivi de Formules" sheetId="14" state="hidden" r:id="rId19"/>
    <sheet name="Ssi T-1" sheetId="24" r:id="rId20"/>
    <sheet name="Ssi T-2" sheetId="31" r:id="rId21"/>
    <sheet name="Ssi T-3" sheetId="32" r:id="rId22"/>
    <sheet name="Ssi T-4" sheetId="25" r:id="rId23"/>
    <sheet name="Ssi T-5" sheetId="26" r:id="rId24"/>
    <sheet name="Ssi T-6" sheetId="27" r:id="rId25"/>
    <sheet name="Ssi T-7" sheetId="28" r:id="rId26"/>
    <sheet name="Ssi T-8" sheetId="29" r:id="rId27"/>
    <sheet name="Ssi T-9" sheetId="30" r:id="rId28"/>
    <sheet name="Ssi T-10" sheetId="33" r:id="rId29"/>
  </sheets>
  <definedNames>
    <definedName name="Activites">'Indic Performance'!$B$62:$B$69</definedName>
    <definedName name="Eleve">'Indic Performance'!$A$69:$A$70</definedName>
    <definedName name="INDIC">'Indic Performance'!$B$2:$B$59</definedName>
    <definedName name="IndicA1">'Indic Performance'!$C$2:$C$7</definedName>
    <definedName name="IndicA2">'Indic Performance'!$C$8:$C$16</definedName>
    <definedName name="INdicA3">'Indic Performance'!$C$17:$C$22</definedName>
    <definedName name="IndicB1">'Indic Performance'!$C$23:$C$27</definedName>
    <definedName name="IndicB2">'Indic Performance'!$C$28:$C$30</definedName>
    <definedName name="IndicB3">'Indic Performance'!$C$31:$C$34</definedName>
    <definedName name="IndicB4">'Indic Performance'!$C$35:$C$40</definedName>
    <definedName name="IndicC1">'Indic Performance'!$C$41:$C$45</definedName>
    <definedName name="IndicC2">'Indic Performance'!$C$46:$C$51</definedName>
    <definedName name="IndicD1">'Indic Performance'!$C$52:$C$56</definedName>
    <definedName name="IndicD2">'Indic Performance'!$C$57:$C$59</definedName>
    <definedName name="OUINON">'Indic Performance'!$A$63:$A$64</definedName>
    <definedName name="_xlnm.Print_Area" localSheetId="8">'Ssi 1-1'!$A$1:$J$83</definedName>
  </definedNames>
  <calcPr calcId="125725" iterateDelta="1E-4"/>
</workbook>
</file>

<file path=xl/calcChain.xml><?xml version="1.0" encoding="utf-8"?>
<calcChain xmlns="http://schemas.openxmlformats.org/spreadsheetml/2006/main">
  <c r="J8" i="14"/>
  <c r="I8"/>
  <c r="H8"/>
  <c r="G8"/>
  <c r="E8"/>
  <c r="C8"/>
  <c r="D8"/>
  <c r="F8"/>
  <c r="K8"/>
  <c r="B8"/>
  <c r="M5"/>
  <c r="F12" i="31" s="1"/>
  <c r="N5" i="14"/>
  <c r="F12" i="32" s="1"/>
  <c r="O5" i="14"/>
  <c r="F12" i="25" s="1"/>
  <c r="P5" i="14"/>
  <c r="F12" i="26" s="1"/>
  <c r="Q5" i="14"/>
  <c r="F12" i="27" s="1"/>
  <c r="R5" i="14"/>
  <c r="F12" i="28" s="1"/>
  <c r="S5" i="14"/>
  <c r="F12" i="29" s="1"/>
  <c r="T5" i="14"/>
  <c r="F12" i="30" s="1"/>
  <c r="U5" i="14"/>
  <c r="M4"/>
  <c r="B12" i="31" s="1"/>
  <c r="N4" i="14"/>
  <c r="B12" i="32" s="1"/>
  <c r="O4" i="14"/>
  <c r="B12" i="25" s="1"/>
  <c r="P4" i="14"/>
  <c r="B12" i="26" s="1"/>
  <c r="Q4" i="14"/>
  <c r="B12" i="27" s="1"/>
  <c r="R4" i="14"/>
  <c r="B12" i="28" s="1"/>
  <c r="S4" i="14"/>
  <c r="B12" i="29" s="1"/>
  <c r="T4" i="14"/>
  <c r="B12" i="30" s="1"/>
  <c r="U4" i="14"/>
  <c r="D1" i="31" l="1"/>
  <c r="O4" i="9"/>
  <c r="P4"/>
  <c r="Q4"/>
  <c r="R4"/>
  <c r="S4"/>
  <c r="T4"/>
  <c r="U4"/>
  <c r="V4"/>
  <c r="W4"/>
  <c r="O5"/>
  <c r="P5"/>
  <c r="Q5"/>
  <c r="R5"/>
  <c r="S5"/>
  <c r="T5"/>
  <c r="U5"/>
  <c r="V5"/>
  <c r="W5"/>
  <c r="O6"/>
  <c r="P6"/>
  <c r="Q6"/>
  <c r="R6"/>
  <c r="S6"/>
  <c r="T6"/>
  <c r="U6"/>
  <c r="V6"/>
  <c r="W6"/>
  <c r="O7"/>
  <c r="P7"/>
  <c r="Q7"/>
  <c r="R7"/>
  <c r="S7"/>
  <c r="T7"/>
  <c r="U7"/>
  <c r="V7"/>
  <c r="W7"/>
  <c r="O8"/>
  <c r="P8"/>
  <c r="Q8"/>
  <c r="R8"/>
  <c r="S8"/>
  <c r="T8"/>
  <c r="U8"/>
  <c r="V8"/>
  <c r="W8"/>
  <c r="O9"/>
  <c r="P9"/>
  <c r="Q9"/>
  <c r="R9"/>
  <c r="S9"/>
  <c r="T9"/>
  <c r="U9"/>
  <c r="V9"/>
  <c r="W9"/>
  <c r="O10"/>
  <c r="P10"/>
  <c r="Q10"/>
  <c r="R10"/>
  <c r="S10"/>
  <c r="T10"/>
  <c r="U10"/>
  <c r="V10"/>
  <c r="W10"/>
  <c r="O11"/>
  <c r="P11"/>
  <c r="Q11"/>
  <c r="R11"/>
  <c r="S11"/>
  <c r="T11"/>
  <c r="U11"/>
  <c r="V11"/>
  <c r="W11"/>
  <c r="O12"/>
  <c r="P12"/>
  <c r="Q12"/>
  <c r="R12"/>
  <c r="S12"/>
  <c r="T12"/>
  <c r="U12"/>
  <c r="V12"/>
  <c r="W12"/>
  <c r="O13"/>
  <c r="P13"/>
  <c r="Q13"/>
  <c r="R13"/>
  <c r="S13"/>
  <c r="T13"/>
  <c r="U13"/>
  <c r="V13"/>
  <c r="W13"/>
  <c r="O14"/>
  <c r="P14"/>
  <c r="Q14"/>
  <c r="R14"/>
  <c r="S14"/>
  <c r="T14"/>
  <c r="U14"/>
  <c r="V14"/>
  <c r="W14"/>
  <c r="O15"/>
  <c r="P15"/>
  <c r="Q15"/>
  <c r="R15"/>
  <c r="S15"/>
  <c r="T15"/>
  <c r="U15"/>
  <c r="V15"/>
  <c r="W15"/>
  <c r="O16"/>
  <c r="P16"/>
  <c r="Q16"/>
  <c r="R16"/>
  <c r="S16"/>
  <c r="T16"/>
  <c r="U16"/>
  <c r="V16"/>
  <c r="W16"/>
  <c r="O1"/>
  <c r="P1"/>
  <c r="Q1"/>
  <c r="R1"/>
  <c r="S1"/>
  <c r="T1"/>
  <c r="U1"/>
  <c r="V1"/>
  <c r="W1"/>
  <c r="D6" i="31"/>
  <c r="J8" i="33"/>
  <c r="I8"/>
  <c r="H8"/>
  <c r="G8"/>
  <c r="F8"/>
  <c r="S2" i="14" l="1"/>
  <c r="B10" i="29" s="1"/>
  <c r="O2" i="14"/>
  <c r="B10" i="25" s="1"/>
  <c r="R2" i="14"/>
  <c r="B10" i="28" s="1"/>
  <c r="N2" i="14"/>
  <c r="B10" i="32" s="1"/>
  <c r="U2" i="14"/>
  <c r="M2"/>
  <c r="T2"/>
  <c r="B10" i="30" s="1"/>
  <c r="P2" i="14"/>
  <c r="B10" i="26" s="1"/>
  <c r="Q2" i="14"/>
  <c r="B10" i="27" s="1"/>
  <c r="D8" i="33"/>
  <c r="J7"/>
  <c r="I7"/>
  <c r="H7"/>
  <c r="G7"/>
  <c r="F7"/>
  <c r="D7"/>
  <c r="D6"/>
  <c r="J5"/>
  <c r="I5"/>
  <c r="H5"/>
  <c r="G5"/>
  <c r="F5"/>
  <c r="J4"/>
  <c r="I4"/>
  <c r="H4"/>
  <c r="G4"/>
  <c r="F4"/>
  <c r="J2"/>
  <c r="I2"/>
  <c r="H2"/>
  <c r="G2"/>
  <c r="F2"/>
  <c r="D1"/>
  <c r="C1"/>
  <c r="J8" i="32"/>
  <c r="I8"/>
  <c r="H8"/>
  <c r="G8"/>
  <c r="F8"/>
  <c r="D8"/>
  <c r="J7"/>
  <c r="I7"/>
  <c r="H7"/>
  <c r="G7"/>
  <c r="F7"/>
  <c r="D7"/>
  <c r="D6"/>
  <c r="J5"/>
  <c r="I5"/>
  <c r="H5"/>
  <c r="G5"/>
  <c r="F5"/>
  <c r="J4"/>
  <c r="I4"/>
  <c r="H4"/>
  <c r="G4"/>
  <c r="F4"/>
  <c r="J2"/>
  <c r="I2"/>
  <c r="H2"/>
  <c r="G2"/>
  <c r="F2"/>
  <c r="D1"/>
  <c r="C1"/>
  <c r="J8" i="31"/>
  <c r="I8"/>
  <c r="H8"/>
  <c r="G8"/>
  <c r="F8"/>
  <c r="D8"/>
  <c r="J7"/>
  <c r="I7"/>
  <c r="H7"/>
  <c r="G7"/>
  <c r="F7"/>
  <c r="D7"/>
  <c r="J5"/>
  <c r="I5"/>
  <c r="H5"/>
  <c r="G5"/>
  <c r="F5"/>
  <c r="J4"/>
  <c r="I4"/>
  <c r="H4"/>
  <c r="G4"/>
  <c r="F4"/>
  <c r="J2"/>
  <c r="I2"/>
  <c r="H2"/>
  <c r="G2"/>
  <c r="F2"/>
  <c r="C1"/>
  <c r="J8" i="30"/>
  <c r="I8"/>
  <c r="H8"/>
  <c r="G8"/>
  <c r="F8"/>
  <c r="D8"/>
  <c r="J7"/>
  <c r="I7"/>
  <c r="H7"/>
  <c r="G7"/>
  <c r="F7"/>
  <c r="D7"/>
  <c r="D6"/>
  <c r="J5"/>
  <c r="I5"/>
  <c r="H5"/>
  <c r="G5"/>
  <c r="F5"/>
  <c r="J4"/>
  <c r="I4"/>
  <c r="H4"/>
  <c r="G4"/>
  <c r="F4"/>
  <c r="J2"/>
  <c r="I2"/>
  <c r="H2"/>
  <c r="G2"/>
  <c r="F2"/>
  <c r="D1"/>
  <c r="C1"/>
  <c r="J8" i="29"/>
  <c r="I8"/>
  <c r="H8"/>
  <c r="G8"/>
  <c r="F8"/>
  <c r="D8"/>
  <c r="J7"/>
  <c r="I7"/>
  <c r="H7"/>
  <c r="G7"/>
  <c r="F7"/>
  <c r="D7"/>
  <c r="D6"/>
  <c r="J5"/>
  <c r="I5"/>
  <c r="H5"/>
  <c r="G5"/>
  <c r="F5"/>
  <c r="J4"/>
  <c r="I4"/>
  <c r="H4"/>
  <c r="G4"/>
  <c r="F4"/>
  <c r="J2"/>
  <c r="I2"/>
  <c r="H2"/>
  <c r="G2"/>
  <c r="F2"/>
  <c r="D1"/>
  <c r="C1"/>
  <c r="J8" i="28"/>
  <c r="I8"/>
  <c r="H8"/>
  <c r="G8"/>
  <c r="F8"/>
  <c r="D8"/>
  <c r="J7"/>
  <c r="I7"/>
  <c r="H7"/>
  <c r="G7"/>
  <c r="F7"/>
  <c r="D7"/>
  <c r="D6"/>
  <c r="J5"/>
  <c r="I5"/>
  <c r="H5"/>
  <c r="G5"/>
  <c r="F5"/>
  <c r="J4"/>
  <c r="I4"/>
  <c r="H4"/>
  <c r="G4"/>
  <c r="F4"/>
  <c r="J2"/>
  <c r="I2"/>
  <c r="H2"/>
  <c r="G2"/>
  <c r="F2"/>
  <c r="D1"/>
  <c r="C1"/>
  <c r="J8" i="27"/>
  <c r="I8"/>
  <c r="H8"/>
  <c r="G8"/>
  <c r="F8"/>
  <c r="D8"/>
  <c r="J7"/>
  <c r="I7"/>
  <c r="H7"/>
  <c r="G7"/>
  <c r="F7"/>
  <c r="D7"/>
  <c r="D6"/>
  <c r="J5"/>
  <c r="I5"/>
  <c r="H5"/>
  <c r="G5"/>
  <c r="F5"/>
  <c r="J4"/>
  <c r="I4"/>
  <c r="H4"/>
  <c r="G4"/>
  <c r="F4"/>
  <c r="J2"/>
  <c r="I2"/>
  <c r="H2"/>
  <c r="G2"/>
  <c r="F2"/>
  <c r="D1"/>
  <c r="C1"/>
  <c r="J8" i="26"/>
  <c r="I8"/>
  <c r="H8"/>
  <c r="G8"/>
  <c r="F8"/>
  <c r="D8"/>
  <c r="J7"/>
  <c r="I7"/>
  <c r="H7"/>
  <c r="G7"/>
  <c r="F7"/>
  <c r="D7"/>
  <c r="D6"/>
  <c r="J5"/>
  <c r="I5"/>
  <c r="H5"/>
  <c r="G5"/>
  <c r="F5"/>
  <c r="J4"/>
  <c r="I4"/>
  <c r="H4"/>
  <c r="G4"/>
  <c r="F4"/>
  <c r="J2"/>
  <c r="I2"/>
  <c r="H2"/>
  <c r="G2"/>
  <c r="F2"/>
  <c r="D1"/>
  <c r="C1"/>
  <c r="J8" i="25"/>
  <c r="I8"/>
  <c r="H8"/>
  <c r="G8"/>
  <c r="F8"/>
  <c r="D8"/>
  <c r="J7"/>
  <c r="I7"/>
  <c r="H7"/>
  <c r="G7"/>
  <c r="F7"/>
  <c r="D7"/>
  <c r="D6"/>
  <c r="J5"/>
  <c r="I5"/>
  <c r="H5"/>
  <c r="G5"/>
  <c r="F5"/>
  <c r="J4"/>
  <c r="I4"/>
  <c r="H4"/>
  <c r="G4"/>
  <c r="F4"/>
  <c r="J2"/>
  <c r="I2"/>
  <c r="H2"/>
  <c r="G2"/>
  <c r="F2"/>
  <c r="D1"/>
  <c r="C1"/>
  <c r="J8" i="24"/>
  <c r="I8"/>
  <c r="H8"/>
  <c r="G8"/>
  <c r="F8"/>
  <c r="D8"/>
  <c r="J7"/>
  <c r="I7"/>
  <c r="H7"/>
  <c r="G7"/>
  <c r="F7"/>
  <c r="D7"/>
  <c r="D6"/>
  <c r="J5"/>
  <c r="I5"/>
  <c r="H5"/>
  <c r="G5"/>
  <c r="F5"/>
  <c r="J4"/>
  <c r="I4"/>
  <c r="H4"/>
  <c r="G4"/>
  <c r="F4"/>
  <c r="J2"/>
  <c r="I2"/>
  <c r="H2"/>
  <c r="G2"/>
  <c r="F2"/>
  <c r="D1"/>
  <c r="C1"/>
  <c r="U7" i="14"/>
  <c r="T7"/>
  <c r="S7"/>
  <c r="R7"/>
  <c r="Q7"/>
  <c r="P7"/>
  <c r="O7"/>
  <c r="N7"/>
  <c r="M7"/>
  <c r="L7"/>
  <c r="K7"/>
  <c r="J7"/>
  <c r="I7"/>
  <c r="H7"/>
  <c r="G7"/>
  <c r="F7"/>
  <c r="E7"/>
  <c r="D7"/>
  <c r="C7"/>
  <c r="L5" l="1"/>
  <c r="K5"/>
  <c r="J5"/>
  <c r="I5"/>
  <c r="H5"/>
  <c r="G5"/>
  <c r="F5"/>
  <c r="E5"/>
  <c r="D5"/>
  <c r="C5"/>
  <c r="B5"/>
  <c r="L4"/>
  <c r="K4"/>
  <c r="J4"/>
  <c r="I4"/>
  <c r="H4"/>
  <c r="G4"/>
  <c r="F4"/>
  <c r="E4"/>
  <c r="D4"/>
  <c r="C4"/>
  <c r="B12" i="13" s="1"/>
  <c r="B4" i="14"/>
  <c r="J8" i="23"/>
  <c r="I8"/>
  <c r="H8"/>
  <c r="G8"/>
  <c r="F8"/>
  <c r="D8"/>
  <c r="J7"/>
  <c r="I7"/>
  <c r="H7"/>
  <c r="G7"/>
  <c r="F7"/>
  <c r="D7"/>
  <c r="D6"/>
  <c r="J5"/>
  <c r="I5"/>
  <c r="H5"/>
  <c r="G5"/>
  <c r="F5"/>
  <c r="J4"/>
  <c r="I4"/>
  <c r="H4"/>
  <c r="G4"/>
  <c r="F4"/>
  <c r="J2"/>
  <c r="I2"/>
  <c r="H2"/>
  <c r="G2"/>
  <c r="F2"/>
  <c r="D1"/>
  <c r="C1"/>
  <c r="J8" i="22" l="1"/>
  <c r="I8"/>
  <c r="H8"/>
  <c r="G8"/>
  <c r="F8"/>
  <c r="D8"/>
  <c r="J7"/>
  <c r="I7"/>
  <c r="H7"/>
  <c r="G7"/>
  <c r="F7"/>
  <c r="D7"/>
  <c r="D6"/>
  <c r="J5"/>
  <c r="I5"/>
  <c r="H5"/>
  <c r="G5"/>
  <c r="F5"/>
  <c r="J4"/>
  <c r="I4"/>
  <c r="H4"/>
  <c r="G4"/>
  <c r="F4"/>
  <c r="J2"/>
  <c r="I2"/>
  <c r="H2"/>
  <c r="G2"/>
  <c r="F2"/>
  <c r="D1"/>
  <c r="C1"/>
  <c r="J8" i="21"/>
  <c r="I8"/>
  <c r="H8"/>
  <c r="G8"/>
  <c r="F8"/>
  <c r="D8"/>
  <c r="J7"/>
  <c r="I7"/>
  <c r="H7"/>
  <c r="G7"/>
  <c r="F7"/>
  <c r="D7"/>
  <c r="D6"/>
  <c r="J5"/>
  <c r="I5"/>
  <c r="H5"/>
  <c r="G5"/>
  <c r="F5"/>
  <c r="J4"/>
  <c r="I4"/>
  <c r="H4"/>
  <c r="G4"/>
  <c r="F4"/>
  <c r="J2"/>
  <c r="I2"/>
  <c r="H2"/>
  <c r="G2"/>
  <c r="F2"/>
  <c r="D1"/>
  <c r="C1"/>
  <c r="J8" i="20"/>
  <c r="I8"/>
  <c r="H8"/>
  <c r="G8"/>
  <c r="F8"/>
  <c r="D8"/>
  <c r="J7"/>
  <c r="I7"/>
  <c r="H7"/>
  <c r="G7"/>
  <c r="F7"/>
  <c r="D7"/>
  <c r="D6"/>
  <c r="J5"/>
  <c r="I5"/>
  <c r="H5"/>
  <c r="G5"/>
  <c r="F5"/>
  <c r="J4"/>
  <c r="I4"/>
  <c r="H4"/>
  <c r="G4"/>
  <c r="F4"/>
  <c r="J2"/>
  <c r="I2"/>
  <c r="H2"/>
  <c r="G2"/>
  <c r="F2"/>
  <c r="D1"/>
  <c r="C1"/>
  <c r="J8" i="19"/>
  <c r="I8"/>
  <c r="H8"/>
  <c r="G8"/>
  <c r="F8"/>
  <c r="D8"/>
  <c r="J7"/>
  <c r="I7"/>
  <c r="H7"/>
  <c r="G7"/>
  <c r="F7"/>
  <c r="D7"/>
  <c r="D6"/>
  <c r="J5"/>
  <c r="I5"/>
  <c r="H5"/>
  <c r="G5"/>
  <c r="F5"/>
  <c r="J4"/>
  <c r="I4"/>
  <c r="H4"/>
  <c r="G4"/>
  <c r="F4"/>
  <c r="J2"/>
  <c r="I2"/>
  <c r="H2"/>
  <c r="G2"/>
  <c r="F2"/>
  <c r="D1"/>
  <c r="C1"/>
  <c r="J8" i="18"/>
  <c r="I8"/>
  <c r="H8"/>
  <c r="G8"/>
  <c r="F8"/>
  <c r="D8"/>
  <c r="J7"/>
  <c r="I7"/>
  <c r="H7"/>
  <c r="G7"/>
  <c r="F7"/>
  <c r="D7"/>
  <c r="D6"/>
  <c r="J5"/>
  <c r="I5"/>
  <c r="H5"/>
  <c r="G5"/>
  <c r="F5"/>
  <c r="J4"/>
  <c r="I4"/>
  <c r="H4"/>
  <c r="G4"/>
  <c r="F4"/>
  <c r="J2"/>
  <c r="I2"/>
  <c r="H2"/>
  <c r="G2"/>
  <c r="F2"/>
  <c r="D1"/>
  <c r="C1"/>
  <c r="J8" i="17"/>
  <c r="I8"/>
  <c r="H8"/>
  <c r="G8"/>
  <c r="F8"/>
  <c r="D8"/>
  <c r="J7"/>
  <c r="I7"/>
  <c r="H7"/>
  <c r="G7"/>
  <c r="F7"/>
  <c r="D7"/>
  <c r="D6"/>
  <c r="J5"/>
  <c r="I5"/>
  <c r="H5"/>
  <c r="G5"/>
  <c r="F5"/>
  <c r="J4"/>
  <c r="I4"/>
  <c r="H4"/>
  <c r="G4"/>
  <c r="F4"/>
  <c r="J2"/>
  <c r="I2"/>
  <c r="H2"/>
  <c r="G2"/>
  <c r="F2"/>
  <c r="D1"/>
  <c r="C1"/>
  <c r="J8" i="16"/>
  <c r="I8"/>
  <c r="H8"/>
  <c r="G8"/>
  <c r="F8"/>
  <c r="D8"/>
  <c r="J7"/>
  <c r="I7"/>
  <c r="H7"/>
  <c r="G7"/>
  <c r="F7"/>
  <c r="D7"/>
  <c r="D6"/>
  <c r="J5"/>
  <c r="I5"/>
  <c r="H5"/>
  <c r="G5"/>
  <c r="F5"/>
  <c r="J4"/>
  <c r="I4"/>
  <c r="H4"/>
  <c r="G4"/>
  <c r="F4"/>
  <c r="J2"/>
  <c r="I2"/>
  <c r="H2"/>
  <c r="G2"/>
  <c r="F2"/>
  <c r="D1"/>
  <c r="C1"/>
  <c r="J8" i="13"/>
  <c r="I8"/>
  <c r="H8"/>
  <c r="G8"/>
  <c r="F8"/>
  <c r="D8"/>
  <c r="J7"/>
  <c r="I7"/>
  <c r="H7"/>
  <c r="G7"/>
  <c r="F7"/>
  <c r="D7"/>
  <c r="D6"/>
  <c r="J5"/>
  <c r="I5"/>
  <c r="H5"/>
  <c r="G5"/>
  <c r="F5"/>
  <c r="J4"/>
  <c r="I4"/>
  <c r="H4"/>
  <c r="G4"/>
  <c r="F4"/>
  <c r="J2"/>
  <c r="I2"/>
  <c r="H2"/>
  <c r="G2"/>
  <c r="F2"/>
  <c r="D1"/>
  <c r="C1"/>
  <c r="J8" i="8"/>
  <c r="I8"/>
  <c r="H8"/>
  <c r="G8"/>
  <c r="F8"/>
  <c r="D8"/>
  <c r="J7"/>
  <c r="I7"/>
  <c r="H7"/>
  <c r="G7"/>
  <c r="F7"/>
  <c r="D7"/>
  <c r="D6"/>
  <c r="J5"/>
  <c r="I5"/>
  <c r="H5"/>
  <c r="G5"/>
  <c r="F5"/>
  <c r="J4"/>
  <c r="I4"/>
  <c r="H4"/>
  <c r="G4"/>
  <c r="F4"/>
  <c r="J2"/>
  <c r="I2"/>
  <c r="H2"/>
  <c r="G2"/>
  <c r="F2"/>
  <c r="D1"/>
  <c r="C1"/>
  <c r="N16" i="9"/>
  <c r="M16"/>
  <c r="L16"/>
  <c r="K16"/>
  <c r="J16"/>
  <c r="I16"/>
  <c r="H16"/>
  <c r="G16"/>
  <c r="F16"/>
  <c r="E16"/>
  <c r="D16"/>
  <c r="N15"/>
  <c r="M15"/>
  <c r="L15"/>
  <c r="K15"/>
  <c r="J15"/>
  <c r="I15"/>
  <c r="H15"/>
  <c r="G15"/>
  <c r="F15"/>
  <c r="E15"/>
  <c r="D15"/>
  <c r="N14"/>
  <c r="M14"/>
  <c r="L14"/>
  <c r="K14"/>
  <c r="J14"/>
  <c r="I14"/>
  <c r="H14"/>
  <c r="G14"/>
  <c r="F14"/>
  <c r="E14"/>
  <c r="D14"/>
  <c r="N13"/>
  <c r="M13"/>
  <c r="L13"/>
  <c r="K13"/>
  <c r="J13"/>
  <c r="I13"/>
  <c r="H13"/>
  <c r="G13"/>
  <c r="F13"/>
  <c r="E13"/>
  <c r="D13"/>
  <c r="N12"/>
  <c r="M12"/>
  <c r="L12"/>
  <c r="K12"/>
  <c r="J12"/>
  <c r="I12"/>
  <c r="H12"/>
  <c r="G12"/>
  <c r="F12"/>
  <c r="E12"/>
  <c r="D12"/>
  <c r="N11"/>
  <c r="M11"/>
  <c r="L11"/>
  <c r="K11"/>
  <c r="J11"/>
  <c r="I11"/>
  <c r="H11"/>
  <c r="G11"/>
  <c r="F11"/>
  <c r="E11"/>
  <c r="D11"/>
  <c r="T3" i="14"/>
  <c r="F10" i="30" s="1"/>
  <c r="S3" i="14"/>
  <c r="F10" i="29" s="1"/>
  <c r="R3" i="14"/>
  <c r="F10" i="28" s="1"/>
  <c r="N3" i="14"/>
  <c r="F10" i="32" s="1"/>
  <c r="M3" i="14"/>
  <c r="F10" i="31" s="1"/>
  <c r="N10" i="9"/>
  <c r="M10"/>
  <c r="L10"/>
  <c r="K10"/>
  <c r="J10"/>
  <c r="I10"/>
  <c r="H10"/>
  <c r="G10"/>
  <c r="F10"/>
  <c r="E10"/>
  <c r="D10"/>
  <c r="N9"/>
  <c r="M9"/>
  <c r="L9"/>
  <c r="K9"/>
  <c r="J9"/>
  <c r="I9"/>
  <c r="H9"/>
  <c r="G9"/>
  <c r="F9"/>
  <c r="E9"/>
  <c r="D9"/>
  <c r="N8"/>
  <c r="M8"/>
  <c r="L8"/>
  <c r="K8"/>
  <c r="J8"/>
  <c r="I8"/>
  <c r="H8"/>
  <c r="G8"/>
  <c r="F8"/>
  <c r="E8"/>
  <c r="D8"/>
  <c r="N7"/>
  <c r="M7"/>
  <c r="L7"/>
  <c r="K7"/>
  <c r="J7"/>
  <c r="I7"/>
  <c r="H7"/>
  <c r="G7"/>
  <c r="F7"/>
  <c r="E7"/>
  <c r="D7"/>
  <c r="N6"/>
  <c r="M6"/>
  <c r="L6"/>
  <c r="K6"/>
  <c r="J6"/>
  <c r="I6"/>
  <c r="H6"/>
  <c r="G6"/>
  <c r="F6"/>
  <c r="E6"/>
  <c r="D6"/>
  <c r="N5"/>
  <c r="M5"/>
  <c r="L5"/>
  <c r="K5"/>
  <c r="J5"/>
  <c r="I5"/>
  <c r="H5"/>
  <c r="G5"/>
  <c r="F5"/>
  <c r="E5"/>
  <c r="D5"/>
  <c r="N4"/>
  <c r="M4"/>
  <c r="L4"/>
  <c r="K4"/>
  <c r="J4"/>
  <c r="I4"/>
  <c r="H4"/>
  <c r="G4"/>
  <c r="F4"/>
  <c r="E4"/>
  <c r="D4"/>
  <c r="B6" i="14" s="1"/>
  <c r="N1" i="9"/>
  <c r="M1"/>
  <c r="L1"/>
  <c r="K1"/>
  <c r="J1"/>
  <c r="I1"/>
  <c r="H1"/>
  <c r="G1"/>
  <c r="F1"/>
  <c r="E3" i="14" l="1"/>
  <c r="I3"/>
  <c r="H3"/>
  <c r="B3"/>
  <c r="F3"/>
  <c r="J3"/>
  <c r="B2"/>
  <c r="D3"/>
  <c r="L3"/>
  <c r="C3"/>
  <c r="G3"/>
  <c r="K3"/>
  <c r="U3"/>
  <c r="Q3"/>
  <c r="F10" i="27" s="1"/>
  <c r="O3" i="14"/>
  <c r="F10" i="25" s="1"/>
  <c r="P3" i="14"/>
  <c r="F10" i="26" s="1"/>
  <c r="D2" i="14"/>
  <c r="D6"/>
  <c r="F2"/>
  <c r="F6"/>
  <c r="H2"/>
  <c r="H6"/>
  <c r="J2"/>
  <c r="J6"/>
  <c r="L2"/>
  <c r="L6"/>
  <c r="N6"/>
  <c r="B26" i="32" s="1"/>
  <c r="P6" i="14"/>
  <c r="B26" i="26" s="1"/>
  <c r="R6" i="14"/>
  <c r="B26" i="28" s="1"/>
  <c r="T6" i="14"/>
  <c r="B26" i="30" s="1"/>
  <c r="C6" i="14"/>
  <c r="C2"/>
  <c r="E6"/>
  <c r="E2"/>
  <c r="G6"/>
  <c r="G2"/>
  <c r="I6"/>
  <c r="I2"/>
  <c r="K6"/>
  <c r="K2"/>
  <c r="M6"/>
  <c r="B26" i="31" s="1"/>
  <c r="B10"/>
  <c r="O6" i="14"/>
  <c r="B26" i="25" s="1"/>
  <c r="Q6" i="14"/>
  <c r="B26" i="27" s="1"/>
  <c r="S6" i="14"/>
  <c r="B26" i="29" s="1"/>
  <c r="U6" i="14"/>
  <c r="E1" i="9"/>
  <c r="D1"/>
  <c r="V5" i="7"/>
  <c r="O5"/>
  <c r="N5"/>
  <c r="U5" s="1"/>
  <c r="T5"/>
  <c r="S5" s="1"/>
  <c r="R5" s="1"/>
  <c r="Q5"/>
  <c r="P5" s="1"/>
  <c r="M5" s="1"/>
  <c r="L5"/>
  <c r="K5"/>
  <c r="J5"/>
  <c r="I5"/>
  <c r="H5"/>
  <c r="G5"/>
  <c r="F5"/>
  <c r="E5"/>
  <c r="D5"/>
  <c r="C5"/>
  <c r="V4"/>
  <c r="O4"/>
  <c r="N4"/>
  <c r="U4"/>
  <c r="T4"/>
  <c r="S4"/>
  <c r="R4"/>
  <c r="Q4"/>
  <c r="P4"/>
  <c r="M4"/>
  <c r="L4"/>
  <c r="K4"/>
  <c r="J4"/>
  <c r="I4"/>
  <c r="H4"/>
  <c r="G4"/>
  <c r="F4"/>
  <c r="E4"/>
  <c r="D4"/>
  <c r="C4"/>
  <c r="B40" i="26" l="1"/>
  <c r="B45"/>
  <c r="B50"/>
  <c r="B55"/>
  <c r="B60"/>
  <c r="B65"/>
  <c r="B70"/>
  <c r="B75"/>
  <c r="B80"/>
  <c r="B37"/>
  <c r="B42"/>
  <c r="B47"/>
  <c r="B52"/>
  <c r="B57"/>
  <c r="B62"/>
  <c r="B67"/>
  <c r="B72"/>
  <c r="B77"/>
  <c r="B31"/>
  <c r="B36" s="1"/>
  <c r="B41" s="1"/>
  <c r="B46" s="1"/>
  <c r="B51" s="1"/>
  <c r="B56" s="1"/>
  <c r="B61" s="1"/>
  <c r="B66" s="1"/>
  <c r="B71" s="1"/>
  <c r="B76" s="1"/>
  <c r="B38"/>
  <c r="B43"/>
  <c r="B48"/>
  <c r="B53"/>
  <c r="B58"/>
  <c r="B63"/>
  <c r="B68"/>
  <c r="B73"/>
  <c r="B78"/>
  <c r="B39"/>
  <c r="B44"/>
  <c r="B49"/>
  <c r="B54"/>
  <c r="B59"/>
  <c r="B64"/>
  <c r="B69"/>
  <c r="B74"/>
  <c r="B79"/>
  <c r="B37" i="25"/>
  <c r="B45"/>
  <c r="B50"/>
  <c r="B55"/>
  <c r="B60"/>
  <c r="B65"/>
  <c r="B70"/>
  <c r="B75"/>
  <c r="B80"/>
  <c r="B38"/>
  <c r="B42"/>
  <c r="B47"/>
  <c r="B52"/>
  <c r="B57"/>
  <c r="B62"/>
  <c r="B67"/>
  <c r="B72"/>
  <c r="B77"/>
  <c r="B31"/>
  <c r="B36" s="1"/>
  <c r="B41" s="1"/>
  <c r="B46" s="1"/>
  <c r="B51" s="1"/>
  <c r="B56" s="1"/>
  <c r="B61" s="1"/>
  <c r="B66" s="1"/>
  <c r="B71" s="1"/>
  <c r="B76" s="1"/>
  <c r="B39"/>
  <c r="B43"/>
  <c r="B48"/>
  <c r="B53"/>
  <c r="B58"/>
  <c r="B63"/>
  <c r="B68"/>
  <c r="B73"/>
  <c r="B78"/>
  <c r="B40"/>
  <c r="B44"/>
  <c r="B49"/>
  <c r="B54"/>
  <c r="B59"/>
  <c r="B64"/>
  <c r="B69"/>
  <c r="B74"/>
  <c r="B79"/>
  <c r="B32"/>
  <c r="B33"/>
  <c r="B35"/>
  <c r="B34"/>
  <c r="B31" i="32"/>
  <c r="B36" s="1"/>
  <c r="B41" s="1"/>
  <c r="B46" s="1"/>
  <c r="B51" s="1"/>
  <c r="B56" s="1"/>
  <c r="B61" s="1"/>
  <c r="B66" s="1"/>
  <c r="B71" s="1"/>
  <c r="B76" s="1"/>
  <c r="B40"/>
  <c r="B44"/>
  <c r="B49"/>
  <c r="B54"/>
  <c r="B59"/>
  <c r="B64"/>
  <c r="B69"/>
  <c r="B74"/>
  <c r="B79"/>
  <c r="B37"/>
  <c r="B45"/>
  <c r="B50"/>
  <c r="B55"/>
  <c r="B60"/>
  <c r="B65"/>
  <c r="B70"/>
  <c r="B75"/>
  <c r="B80"/>
  <c r="B38"/>
  <c r="B42"/>
  <c r="B47"/>
  <c r="B52"/>
  <c r="B57"/>
  <c r="B62"/>
  <c r="B67"/>
  <c r="B72"/>
  <c r="B77"/>
  <c r="B39"/>
  <c r="B43"/>
  <c r="B48"/>
  <c r="B53"/>
  <c r="B58"/>
  <c r="B63"/>
  <c r="B68"/>
  <c r="B73"/>
  <c r="B78"/>
  <c r="B65" i="30"/>
  <c r="B69"/>
  <c r="B74"/>
  <c r="B79"/>
  <c r="B38"/>
  <c r="B42"/>
  <c r="B47"/>
  <c r="B52"/>
  <c r="B57"/>
  <c r="B31"/>
  <c r="B36" s="1"/>
  <c r="B41" s="1"/>
  <c r="B46" s="1"/>
  <c r="B51" s="1"/>
  <c r="B56" s="1"/>
  <c r="B61" s="1"/>
  <c r="B66" s="1"/>
  <c r="B71" s="1"/>
  <c r="B76" s="1"/>
  <c r="B62"/>
  <c r="B70"/>
  <c r="B75"/>
  <c r="B80"/>
  <c r="B39"/>
  <c r="B43"/>
  <c r="B48"/>
  <c r="B53"/>
  <c r="B58"/>
  <c r="B63"/>
  <c r="B67"/>
  <c r="B72"/>
  <c r="B77"/>
  <c r="B40"/>
  <c r="B44"/>
  <c r="B49"/>
  <c r="B54"/>
  <c r="B59"/>
  <c r="B64"/>
  <c r="B68"/>
  <c r="B73"/>
  <c r="B78"/>
  <c r="B37"/>
  <c r="B45"/>
  <c r="B50"/>
  <c r="B55"/>
  <c r="B60"/>
  <c r="B37" i="29"/>
  <c r="B42"/>
  <c r="B47"/>
  <c r="B52"/>
  <c r="B57"/>
  <c r="B62"/>
  <c r="B67"/>
  <c r="B72"/>
  <c r="B77"/>
  <c r="B31"/>
  <c r="B36" s="1"/>
  <c r="B41" s="1"/>
  <c r="B46" s="1"/>
  <c r="B51" s="1"/>
  <c r="B56" s="1"/>
  <c r="B61" s="1"/>
  <c r="B66" s="1"/>
  <c r="B71" s="1"/>
  <c r="B76" s="1"/>
  <c r="B38"/>
  <c r="B43"/>
  <c r="B48"/>
  <c r="B53"/>
  <c r="B58"/>
  <c r="B63"/>
  <c r="B68"/>
  <c r="B73"/>
  <c r="B78"/>
  <c r="B39"/>
  <c r="B44"/>
  <c r="B49"/>
  <c r="B54"/>
  <c r="B59"/>
  <c r="B64"/>
  <c r="B69"/>
  <c r="B74"/>
  <c r="B79"/>
  <c r="B40"/>
  <c r="B45"/>
  <c r="B50"/>
  <c r="B55"/>
  <c r="B60"/>
  <c r="B65"/>
  <c r="B70"/>
  <c r="B75"/>
  <c r="B80"/>
  <c r="B77" i="31"/>
  <c r="B40"/>
  <c r="B44"/>
  <c r="B49"/>
  <c r="B54"/>
  <c r="B59"/>
  <c r="B64"/>
  <c r="B69"/>
  <c r="B74"/>
  <c r="B78"/>
  <c r="B37"/>
  <c r="B45"/>
  <c r="B50"/>
  <c r="B55"/>
  <c r="B60"/>
  <c r="B65"/>
  <c r="B70"/>
  <c r="B75"/>
  <c r="B79"/>
  <c r="B38"/>
  <c r="B42"/>
  <c r="B47"/>
  <c r="B52"/>
  <c r="B57"/>
  <c r="B62"/>
  <c r="B67"/>
  <c r="B72"/>
  <c r="B31"/>
  <c r="B36" s="1"/>
  <c r="B41" s="1"/>
  <c r="B46" s="1"/>
  <c r="B51" s="1"/>
  <c r="B56" s="1"/>
  <c r="B61" s="1"/>
  <c r="B66" s="1"/>
  <c r="B71" s="1"/>
  <c r="B76" s="1"/>
  <c r="B80"/>
  <c r="B39"/>
  <c r="B43"/>
  <c r="B48"/>
  <c r="B53"/>
  <c r="B58"/>
  <c r="B63"/>
  <c r="B68"/>
  <c r="B73"/>
  <c r="B58" i="28"/>
  <c r="B63"/>
  <c r="B68"/>
  <c r="B73"/>
  <c r="B78"/>
  <c r="B37"/>
  <c r="B42"/>
  <c r="B47"/>
  <c r="B52"/>
  <c r="B31"/>
  <c r="B36" s="1"/>
  <c r="B41" s="1"/>
  <c r="B46" s="1"/>
  <c r="B51" s="1"/>
  <c r="B56" s="1"/>
  <c r="B61" s="1"/>
  <c r="B66" s="1"/>
  <c r="B71" s="1"/>
  <c r="B76" s="1"/>
  <c r="B59"/>
  <c r="B64"/>
  <c r="B69"/>
  <c r="B74"/>
  <c r="B79"/>
  <c r="B38"/>
  <c r="B43"/>
  <c r="B48"/>
  <c r="B53"/>
  <c r="B60"/>
  <c r="B65"/>
  <c r="B70"/>
  <c r="B75"/>
  <c r="B80"/>
  <c r="B39"/>
  <c r="B44"/>
  <c r="B49"/>
  <c r="B54"/>
  <c r="B57"/>
  <c r="B62"/>
  <c r="B67"/>
  <c r="B72"/>
  <c r="B77"/>
  <c r="B40"/>
  <c r="B45"/>
  <c r="B50"/>
  <c r="B55"/>
  <c r="B38" i="27"/>
  <c r="B43"/>
  <c r="B48"/>
  <c r="B53"/>
  <c r="B58"/>
  <c r="B63"/>
  <c r="B68"/>
  <c r="B73"/>
  <c r="B78"/>
  <c r="B40"/>
  <c r="B60"/>
  <c r="B75"/>
  <c r="B39"/>
  <c r="B44"/>
  <c r="B49"/>
  <c r="B54"/>
  <c r="B59"/>
  <c r="B64"/>
  <c r="B69"/>
  <c r="B74"/>
  <c r="B79"/>
  <c r="B37"/>
  <c r="B42"/>
  <c r="B47"/>
  <c r="B52"/>
  <c r="B57"/>
  <c r="B62"/>
  <c r="B67"/>
  <c r="B72"/>
  <c r="B77"/>
  <c r="B31"/>
  <c r="B36" s="1"/>
  <c r="B41" s="1"/>
  <c r="B46" s="1"/>
  <c r="B51" s="1"/>
  <c r="B56" s="1"/>
  <c r="B61" s="1"/>
  <c r="B66" s="1"/>
  <c r="B71" s="1"/>
  <c r="B76" s="1"/>
  <c r="B45"/>
  <c r="B50"/>
  <c r="B55"/>
  <c r="B65"/>
  <c r="B70"/>
  <c r="B80"/>
  <c r="B26" i="13"/>
  <c r="F12" s="1"/>
  <c r="F10" s="1"/>
  <c r="B10" s="1"/>
  <c r="B26" i="8" l="1"/>
  <c r="B31" i="13"/>
  <c r="B36" s="1"/>
  <c r="B41" s="1"/>
  <c r="B46" s="1"/>
  <c r="B51" s="1"/>
  <c r="B56" s="1"/>
  <c r="B61" s="1"/>
  <c r="B66" s="1"/>
  <c r="B71" s="1"/>
  <c r="B76" s="1"/>
  <c r="F12" i="8"/>
  <c r="B12"/>
  <c r="F10"/>
  <c r="B10"/>
  <c r="B26" i="16"/>
  <c r="B32" s="1"/>
  <c r="F12"/>
  <c r="B12"/>
  <c r="F10"/>
  <c r="B10"/>
  <c r="B26" i="17"/>
  <c r="B31" s="1"/>
  <c r="B36" s="1"/>
  <c r="B41" s="1"/>
  <c r="B46" s="1"/>
  <c r="B51" s="1"/>
  <c r="B56" s="1"/>
  <c r="B61" s="1"/>
  <c r="B66" s="1"/>
  <c r="B71" s="1"/>
  <c r="B76" s="1"/>
  <c r="B80"/>
  <c r="F12"/>
  <c r="B12"/>
  <c r="F10"/>
  <c r="B10"/>
  <c r="B26" i="18"/>
  <c r="B32" s="1"/>
  <c r="F12"/>
  <c r="B12"/>
  <c r="F10"/>
  <c r="B10"/>
  <c r="B26" i="19"/>
  <c r="B37" s="1"/>
  <c r="F12"/>
  <c r="B12"/>
  <c r="F10"/>
  <c r="B10"/>
  <c r="B26" i="20"/>
  <c r="B31" s="1"/>
  <c r="B36" s="1"/>
  <c r="B41" s="1"/>
  <c r="B46" s="1"/>
  <c r="B51" s="1"/>
  <c r="B56" s="1"/>
  <c r="B61" s="1"/>
  <c r="B66" s="1"/>
  <c r="B71" s="1"/>
  <c r="B76" s="1"/>
  <c r="F12"/>
  <c r="B12"/>
  <c r="F10"/>
  <c r="B10"/>
  <c r="B26" i="21"/>
  <c r="B33" s="1"/>
  <c r="F12"/>
  <c r="B12"/>
  <c r="F10"/>
  <c r="B10"/>
  <c r="B26" i="22"/>
  <c r="B32" s="1"/>
  <c r="F12"/>
  <c r="B12"/>
  <c r="F10"/>
  <c r="B10"/>
  <c r="B26" i="23"/>
  <c r="B33" s="1"/>
  <c r="F12"/>
  <c r="B12"/>
  <c r="F10"/>
  <c r="B10"/>
  <c r="B26" i="24"/>
  <c r="B32" s="1"/>
  <c r="F12"/>
  <c r="B12"/>
  <c r="F10"/>
  <c r="B10"/>
  <c r="B34" i="26"/>
  <c r="B32" i="27"/>
  <c r="B33" i="29"/>
  <c r="B32" i="30"/>
  <c r="B32" i="31"/>
  <c r="B32" i="32"/>
  <c r="B26" i="33"/>
  <c r="B35" s="1"/>
  <c r="F12"/>
  <c r="B12"/>
  <c r="F10"/>
  <c r="B10"/>
  <c r="B31" i="8" l="1"/>
  <c r="B36" s="1"/>
  <c r="B41" s="1"/>
  <c r="B46" s="1"/>
  <c r="B51" s="1"/>
  <c r="B56" s="1"/>
  <c r="B61" s="1"/>
  <c r="B66" s="1"/>
  <c r="B71" s="1"/>
  <c r="B76" s="1"/>
  <c r="B9" i="14"/>
  <c r="B13"/>
  <c r="B7"/>
  <c r="B10"/>
  <c r="B14"/>
  <c r="B11"/>
  <c r="B15"/>
  <c r="B12"/>
  <c r="B16"/>
  <c r="B34" i="23"/>
  <c r="B74" i="21"/>
  <c r="B54"/>
  <c r="B73" i="16"/>
  <c r="B55"/>
  <c r="B58" i="23"/>
  <c r="B53" i="16"/>
  <c r="B75"/>
  <c r="B35"/>
  <c r="B59" i="17"/>
  <c r="B69"/>
  <c r="B50"/>
  <c r="B35" i="31"/>
  <c r="B79" i="17"/>
  <c r="B70"/>
  <c r="B33" i="16"/>
  <c r="B55" i="19"/>
  <c r="B39" i="17"/>
  <c r="B40"/>
  <c r="B64" i="16"/>
  <c r="B64" i="18"/>
  <c r="B74" i="24"/>
  <c r="B67" i="18"/>
  <c r="B62" i="16"/>
  <c r="B45" i="20"/>
  <c r="B64" i="19"/>
  <c r="B49" i="17"/>
  <c r="B60"/>
  <c r="B34" i="31"/>
  <c r="B40" i="19"/>
  <c r="B75" i="20"/>
  <c r="B33" i="26"/>
  <c r="B35" i="24"/>
  <c r="B68" i="19"/>
  <c r="B49"/>
  <c r="B37" i="21"/>
  <c r="B70" i="20"/>
  <c r="B34"/>
  <c r="B44" i="18"/>
  <c r="B65" i="16"/>
  <c r="B45"/>
  <c r="B74"/>
  <c r="B49"/>
  <c r="B50" i="20"/>
  <c r="B47"/>
  <c r="B35" i="26"/>
  <c r="B54" i="23"/>
  <c r="B68" i="21"/>
  <c r="B65" i="20"/>
  <c r="B74"/>
  <c r="B33" i="18"/>
  <c r="B63" i="16"/>
  <c r="B43"/>
  <c r="B72"/>
  <c r="B47"/>
  <c r="B64" i="24"/>
  <c r="B75"/>
  <c r="B74" i="23"/>
  <c r="B52"/>
  <c r="B78"/>
  <c r="B48"/>
  <c r="B54" i="18"/>
  <c r="B70"/>
  <c r="B77" i="17"/>
  <c r="B67"/>
  <c r="B57"/>
  <c r="B47"/>
  <c r="B37"/>
  <c r="B78"/>
  <c r="B68"/>
  <c r="B58"/>
  <c r="B48"/>
  <c r="B38"/>
  <c r="B80" i="16"/>
  <c r="B70"/>
  <c r="B60"/>
  <c r="B50"/>
  <c r="B40"/>
  <c r="B79"/>
  <c r="B69"/>
  <c r="B59"/>
  <c r="B39"/>
  <c r="B43" i="24"/>
  <c r="B48"/>
  <c r="B64" i="23"/>
  <c r="B37"/>
  <c r="B65"/>
  <c r="B38"/>
  <c r="B72" i="17"/>
  <c r="B62"/>
  <c r="B52"/>
  <c r="B42"/>
  <c r="B32"/>
  <c r="B73"/>
  <c r="B63"/>
  <c r="B53"/>
  <c r="B43"/>
  <c r="B33"/>
  <c r="B54" i="24"/>
  <c r="B65"/>
  <c r="B72" i="23"/>
  <c r="B44"/>
  <c r="B68"/>
  <c r="B45"/>
  <c r="B55" i="20"/>
  <c r="B79"/>
  <c r="B80" i="19"/>
  <c r="B77"/>
  <c r="B74" i="18"/>
  <c r="B47"/>
  <c r="B65"/>
  <c r="B74" i="17"/>
  <c r="B64"/>
  <c r="B54"/>
  <c r="B44"/>
  <c r="B34"/>
  <c r="B75"/>
  <c r="B65"/>
  <c r="B55"/>
  <c r="B45"/>
  <c r="B35"/>
  <c r="B78" i="16"/>
  <c r="B68"/>
  <c r="B58"/>
  <c r="B48"/>
  <c r="B38"/>
  <c r="B77"/>
  <c r="B67"/>
  <c r="B57"/>
  <c r="B37"/>
  <c r="B49" i="33"/>
  <c r="B35" i="30"/>
  <c r="B62" i="21"/>
  <c r="B42"/>
  <c r="B75"/>
  <c r="B55"/>
  <c r="B35"/>
  <c r="B70" i="19"/>
  <c r="B58"/>
  <c r="B45"/>
  <c r="B79"/>
  <c r="B67"/>
  <c r="B54"/>
  <c r="B39"/>
  <c r="B32"/>
  <c r="B64" i="21"/>
  <c r="B44"/>
  <c r="B78"/>
  <c r="B58"/>
  <c r="B38"/>
  <c r="B75" i="19"/>
  <c r="B60"/>
  <c r="B48"/>
  <c r="B35"/>
  <c r="B69"/>
  <c r="B57"/>
  <c r="B44"/>
  <c r="B34"/>
  <c r="B45" i="18"/>
  <c r="B48" i="21"/>
  <c r="B34" i="28"/>
  <c r="B58" i="33"/>
  <c r="B35" i="32"/>
  <c r="B33" i="31"/>
  <c r="B62" i="23"/>
  <c r="B42"/>
  <c r="B75"/>
  <c r="B55"/>
  <c r="B35"/>
  <c r="B72" i="21"/>
  <c r="B52"/>
  <c r="B34"/>
  <c r="B65"/>
  <c r="B45"/>
  <c r="B80" i="20"/>
  <c r="B60"/>
  <c r="B40"/>
  <c r="B64"/>
  <c r="B78" i="19"/>
  <c r="B65"/>
  <c r="B50"/>
  <c r="B38"/>
  <c r="B74"/>
  <c r="B59"/>
  <c r="B47"/>
  <c r="B31"/>
  <c r="B36" s="1"/>
  <c r="B41" s="1"/>
  <c r="B46" s="1"/>
  <c r="B51" s="1"/>
  <c r="B56" s="1"/>
  <c r="B61" s="1"/>
  <c r="B66" s="1"/>
  <c r="B71" s="1"/>
  <c r="B76" s="1"/>
  <c r="B77" i="18"/>
  <c r="B57"/>
  <c r="B35"/>
  <c r="B50"/>
  <c r="B31" i="16"/>
  <c r="B36" s="1"/>
  <c r="B41" s="1"/>
  <c r="B46" s="1"/>
  <c r="B51" s="1"/>
  <c r="B56" s="1"/>
  <c r="B61" s="1"/>
  <c r="B66" s="1"/>
  <c r="B71" s="1"/>
  <c r="B76" s="1"/>
  <c r="B77" i="33"/>
  <c r="B37"/>
  <c r="B48"/>
  <c r="B57"/>
  <c r="B68"/>
  <c r="B67"/>
  <c r="B78"/>
  <c r="B38"/>
  <c r="B34" i="29"/>
  <c r="B33" i="32"/>
  <c r="B35" i="28"/>
  <c r="B32"/>
  <c r="B33"/>
  <c r="B69" i="20"/>
  <c r="B57"/>
  <c r="B39"/>
  <c r="B73"/>
  <c r="B63"/>
  <c r="B53"/>
  <c r="B43"/>
  <c r="B32"/>
  <c r="B72"/>
  <c r="B59"/>
  <c r="B42"/>
  <c r="B78"/>
  <c r="B68"/>
  <c r="B58"/>
  <c r="B48"/>
  <c r="B37"/>
  <c r="B77"/>
  <c r="B67"/>
  <c r="B49"/>
  <c r="B33"/>
  <c r="B34" i="30"/>
  <c r="B72" i="22"/>
  <c r="B62"/>
  <c r="B47"/>
  <c r="B65"/>
  <c r="B45"/>
  <c r="B34"/>
  <c r="B32" i="33"/>
  <c r="B33"/>
  <c r="B35" i="29"/>
  <c r="B33" i="27"/>
  <c r="B32" i="26"/>
  <c r="B79" i="24"/>
  <c r="B69"/>
  <c r="B59"/>
  <c r="B49"/>
  <c r="B40"/>
  <c r="B80"/>
  <c r="B70"/>
  <c r="B58"/>
  <c r="B31"/>
  <c r="B36" s="1"/>
  <c r="B41" s="1"/>
  <c r="B46" s="1"/>
  <c r="B51" s="1"/>
  <c r="B56" s="1"/>
  <c r="B61" s="1"/>
  <c r="B66" s="1"/>
  <c r="B71" s="1"/>
  <c r="B76" s="1"/>
  <c r="B77" i="23"/>
  <c r="B67"/>
  <c r="B57"/>
  <c r="B47"/>
  <c r="B80"/>
  <c r="B70"/>
  <c r="B60"/>
  <c r="B50"/>
  <c r="B40"/>
  <c r="B31"/>
  <c r="B36" s="1"/>
  <c r="B41" s="1"/>
  <c r="B46" s="1"/>
  <c r="B51" s="1"/>
  <c r="B56" s="1"/>
  <c r="B61" s="1"/>
  <c r="B66" s="1"/>
  <c r="B71" s="1"/>
  <c r="B76" s="1"/>
  <c r="B75" i="22"/>
  <c r="B74"/>
  <c r="B64"/>
  <c r="B49"/>
  <c r="B70"/>
  <c r="B50"/>
  <c r="B31"/>
  <c r="B36" s="1"/>
  <c r="B41" s="1"/>
  <c r="B46" s="1"/>
  <c r="B51" s="1"/>
  <c r="B56" s="1"/>
  <c r="B61" s="1"/>
  <c r="B66" s="1"/>
  <c r="B71" s="1"/>
  <c r="B76" s="1"/>
  <c r="B77" i="21"/>
  <c r="B67"/>
  <c r="B57"/>
  <c r="B47"/>
  <c r="B80"/>
  <c r="B70"/>
  <c r="B60"/>
  <c r="B50"/>
  <c r="B40"/>
  <c r="B31"/>
  <c r="B36" s="1"/>
  <c r="B41" s="1"/>
  <c r="B46" s="1"/>
  <c r="B51" s="1"/>
  <c r="B56" s="1"/>
  <c r="B61" s="1"/>
  <c r="B66" s="1"/>
  <c r="B71" s="1"/>
  <c r="B76" s="1"/>
  <c r="B73" i="19"/>
  <c r="B63"/>
  <c r="B53"/>
  <c r="B43"/>
  <c r="B33"/>
  <c r="B72"/>
  <c r="B62"/>
  <c r="B52"/>
  <c r="B42"/>
  <c r="B79" i="18"/>
  <c r="B69"/>
  <c r="B59"/>
  <c r="B49"/>
  <c r="B39"/>
  <c r="B75"/>
  <c r="B55"/>
  <c r="B34"/>
  <c r="B80" i="22"/>
  <c r="B79"/>
  <c r="B69"/>
  <c r="B59"/>
  <c r="B40"/>
  <c r="B60"/>
  <c r="B42"/>
  <c r="B79" i="33"/>
  <c r="B69"/>
  <c r="B59"/>
  <c r="B52"/>
  <c r="B44"/>
  <c r="B80"/>
  <c r="B70"/>
  <c r="B60"/>
  <c r="B50"/>
  <c r="B40"/>
  <c r="B31"/>
  <c r="B36" s="1"/>
  <c r="B41" s="1"/>
  <c r="B46" s="1"/>
  <c r="B51" s="1"/>
  <c r="B56" s="1"/>
  <c r="B61" s="1"/>
  <c r="B66" s="1"/>
  <c r="B71" s="1"/>
  <c r="B76" s="1"/>
  <c r="B34" i="27"/>
  <c r="B77" i="24"/>
  <c r="B67"/>
  <c r="B57"/>
  <c r="B47"/>
  <c r="B38"/>
  <c r="B78"/>
  <c r="B68"/>
  <c r="B53"/>
  <c r="B34"/>
  <c r="B73" i="22"/>
  <c r="B72" i="33"/>
  <c r="B62"/>
  <c r="B47"/>
  <c r="B39"/>
  <c r="B73"/>
  <c r="B63"/>
  <c r="B53"/>
  <c r="B43"/>
  <c r="B74"/>
  <c r="B64"/>
  <c r="B54"/>
  <c r="B42"/>
  <c r="B34"/>
  <c r="B75"/>
  <c r="B65"/>
  <c r="B55"/>
  <c r="B45"/>
  <c r="B34" i="32"/>
  <c r="B33" i="30"/>
  <c r="B32" i="29"/>
  <c r="B35" i="27"/>
  <c r="B72" i="24"/>
  <c r="B62"/>
  <c r="B52"/>
  <c r="B44"/>
  <c r="B33"/>
  <c r="B73"/>
  <c r="B63"/>
  <c r="B39"/>
  <c r="B79" i="23"/>
  <c r="B69"/>
  <c r="B59"/>
  <c r="B49"/>
  <c r="B39"/>
  <c r="B32"/>
  <c r="B73"/>
  <c r="B63"/>
  <c r="B53"/>
  <c r="B43"/>
  <c r="B78" i="22"/>
  <c r="B77"/>
  <c r="B67"/>
  <c r="B57"/>
  <c r="B35"/>
  <c r="B55"/>
  <c r="B39"/>
  <c r="B79" i="21"/>
  <c r="B69"/>
  <c r="B59"/>
  <c r="B49"/>
  <c r="B39"/>
  <c r="B32"/>
  <c r="B73"/>
  <c r="B63"/>
  <c r="B53"/>
  <c r="B43"/>
  <c r="B72" i="18"/>
  <c r="B62"/>
  <c r="B52"/>
  <c r="B42"/>
  <c r="B80"/>
  <c r="B60"/>
  <c r="B40"/>
  <c r="B60" i="24"/>
  <c r="B55"/>
  <c r="B50"/>
  <c r="B45"/>
  <c r="B42"/>
  <c r="B37"/>
  <c r="B54" i="22"/>
  <c r="B52"/>
  <c r="B44"/>
  <c r="B38"/>
  <c r="B33"/>
  <c r="B68"/>
  <c r="B63"/>
  <c r="B58"/>
  <c r="B53"/>
  <c r="B48"/>
  <c r="B43"/>
  <c r="B37"/>
  <c r="B62" i="20"/>
  <c r="B54"/>
  <c r="B52"/>
  <c r="B44"/>
  <c r="B38"/>
  <c r="B35"/>
  <c r="B37" i="18"/>
  <c r="B31"/>
  <c r="B36" s="1"/>
  <c r="B41" s="1"/>
  <c r="B46" s="1"/>
  <c r="B51" s="1"/>
  <c r="B56" s="1"/>
  <c r="B61" s="1"/>
  <c r="B66" s="1"/>
  <c r="B71" s="1"/>
  <c r="B76" s="1"/>
  <c r="B78"/>
  <c r="B73"/>
  <c r="B68"/>
  <c r="B63"/>
  <c r="B58"/>
  <c r="B53"/>
  <c r="B48"/>
  <c r="B43"/>
  <c r="B38"/>
  <c r="B54" i="16"/>
  <c r="B52"/>
  <c r="B44"/>
  <c r="B42"/>
  <c r="B34"/>
</calcChain>
</file>

<file path=xl/sharedStrings.xml><?xml version="1.0" encoding="utf-8"?>
<sst xmlns="http://schemas.openxmlformats.org/spreadsheetml/2006/main" count="2370" uniqueCount="696">
  <si>
    <t xml:space="preserve">A – Analyser </t>
  </si>
  <si>
    <t xml:space="preserve">A1 – Analyser le besoin </t>
  </si>
  <si>
    <t>Compétences attendues</t>
  </si>
  <si>
    <t>- définir le besoin ;
- définir les fonctions de service ;
- identifier les contraintes ;
- traduire un besoin fonctionnel en problématique technique.</t>
  </si>
  <si>
    <t>Connaissances</t>
  </si>
  <si>
    <t>Capacités</t>
  </si>
  <si>
    <r>
      <t>1</t>
    </r>
    <r>
      <rPr>
        <vertAlign val="superscript"/>
        <sz val="9"/>
        <rFont val="Arial"/>
        <family val="2"/>
      </rPr>
      <t>re</t>
    </r>
  </si>
  <si>
    <t>T</t>
  </si>
  <si>
    <t>Besoin, finalités, contraintes, cahier des charges</t>
  </si>
  <si>
    <t>Décrire le besoin</t>
  </si>
  <si>
    <t>C</t>
  </si>
  <si>
    <t>Présenter la fonction globale</t>
  </si>
  <si>
    <t>Identifier les contraintes (fonctionnelles, sociétales, environnementales,…)</t>
  </si>
  <si>
    <t>Ordonner les contraintes (critère, niveau, flexibilité)</t>
  </si>
  <si>
    <t>Analyse fonctionnelle externe, Expression fonctionnelle du besoin.</t>
  </si>
  <si>
    <t>Présenter à l’aide d’un diagramme des interacteurs  une réponse technique  à un besoin</t>
  </si>
  <si>
    <t>Fonctions d’usage, de service, d’estime</t>
  </si>
  <si>
    <t>Identifier et caractériser les fonctions de service</t>
  </si>
  <si>
    <t>A2 – Analyser le système</t>
  </si>
  <si>
    <t>- identifier et ordonner les fonctions techniques qui réalisent les fonctions de services et respectent les contraintes ;
- identifier les éléments transformés et les flux ;
- décrire les liaisons entre les blocs fonctionnels ;
- identifier l’organisation structurelle ;
- identifier les matériaux des constituants et leurs propriétés en relation avec les fonctions et les contraintes.</t>
  </si>
  <si>
    <t>Système, Frontière d’étude, Environnement</t>
  </si>
  <si>
    <t>Définir le système et sa frontière d’étude</t>
  </si>
  <si>
    <t>Analyser l’environnement d’un système, ses contraintes</t>
  </si>
  <si>
    <t>Décrire le fonctionnement d’un système</t>
  </si>
  <si>
    <t>Identifier des évolutions possibles d’un système</t>
  </si>
  <si>
    <t>Architectures fonctionnelle et organique d’un système</t>
  </si>
  <si>
    <t>Identifier les fonctions techniques</t>
  </si>
  <si>
    <t>Déterminer les constituants dédiés aux fonctions d’un système et en justifier le choix</t>
  </si>
  <si>
    <t>Identifier les niveaux fonctionnels et organiques d’un système</t>
  </si>
  <si>
    <t>Présenter les architectures fonctionnelle et organique d’un système à l’aide d’un diagramme FAST</t>
  </si>
  <si>
    <t>Proposer des évolutions sous forme fonctionnelle</t>
  </si>
  <si>
    <t>Relier le coût d’une solution technique au besoin exprimé</t>
  </si>
  <si>
    <t>A</t>
  </si>
  <si>
    <t>Impact environnemental</t>
  </si>
  <si>
    <t>Évaluer l’impact environnemental (matériaux, énergie, nuisances)</t>
  </si>
  <si>
    <t>Matière d’œuvre, valeur ajoutée, flux</t>
  </si>
  <si>
    <t>Identifier la matière d’œuvre et la valeur ajoutée</t>
  </si>
  <si>
    <t>Représenter les flux (matière, énergie, information) à l’aide d’un actigramme  A-0 de la méthode SADT</t>
  </si>
  <si>
    <t>Chaîne d’information</t>
  </si>
  <si>
    <t>Identifier et décrire la chaîne d’information du système</t>
  </si>
  <si>
    <t>Chaîne d’énergie</t>
  </si>
  <si>
    <t>Identifier et décrire la chaîne d’énergie du système</t>
  </si>
  <si>
    <t>Analyser les apports d’énergie, les transferts, le stockage, les pertes énergétiques</t>
  </si>
  <si>
    <t>Réaliser le bilan énergétique d’un système</t>
  </si>
  <si>
    <t>Systèmes logiques évènementiels</t>
  </si>
  <si>
    <t>Décrire et analyser le comportement d’un système</t>
  </si>
  <si>
    <t>Langage de description : graphe d’états, logigramme, GRAFCET, algorigramme</t>
  </si>
  <si>
    <t>Systèmes asservis</t>
  </si>
  <si>
    <t>Différencier un système asservi d’un système non asservi</t>
  </si>
  <si>
    <t>B</t>
  </si>
  <si>
    <t>Composants réalisant les fonctions de la chaîne d’énergie</t>
  </si>
  <si>
    <t>Identifier les composants réalisant les fonctions Alimenter, Distribuer, Convertir, Transmettre</t>
  </si>
  <si>
    <t>Justifier la solution choisie</t>
  </si>
  <si>
    <t>Composants réalisant les fonctions de la chaîne d’information</t>
  </si>
  <si>
    <t>Identifier les composants réalisant les fonctions Acquérir, Traiter, Communiquer</t>
  </si>
  <si>
    <t>Réversibilité d’une source, d’un actionneur, d’une chaîne de transmission</t>
  </si>
  <si>
    <t>Analyser la réversibilité d’un composant dans une chaîne d’énergie</t>
  </si>
  <si>
    <t>Système de numération, codage</t>
  </si>
  <si>
    <t>Analyser et interpréter une information numérique</t>
  </si>
  <si>
    <t>Modèle OSI</t>
  </si>
  <si>
    <t>Décrire l’organisation des principaux protocoles</t>
  </si>
  <si>
    <t>Réseaux de communication, 
Support de communication,
notion de protocole, paramètres de configuration
Notion de trame, liaisons série et parallèle</t>
  </si>
  <si>
    <t>Analyser les formats et les flux d’information</t>
  </si>
  <si>
    <t>Identifier les architectures fonctionnelle et matérielle</t>
  </si>
  <si>
    <t>Identifier les supports de communication</t>
  </si>
  <si>
    <t>Identifier et analyser le message transmis, notion de protocole, paramètres de configuration</t>
  </si>
  <si>
    <t>Architecture d’un réseau (topologie, mode de communication, type de transmission, méthode d’accès au support, techniques de commutation)</t>
  </si>
  <si>
    <t>Identifier les architectures fonctionnelle et matérielle d’un réseau</t>
  </si>
  <si>
    <t>Matériaux</t>
  </si>
  <si>
    <t>Identifier la famille d’un matériau</t>
  </si>
  <si>
    <t>Mettre en relation les propriétés du matériau avec les performances du système</t>
  </si>
  <si>
    <t>Comportement du solide déformable</t>
  </si>
  <si>
    <t>Analyser les sollicitations dans les composants</t>
  </si>
  <si>
    <t>Analyser les déformations des composants</t>
  </si>
  <si>
    <t>Analyser les contraintes mécaniques dans un composant</t>
  </si>
  <si>
    <t xml:space="preserve">Commentaires : </t>
  </si>
  <si>
    <t>L’analyse d’un système se fait en le recontextualisant et en prenant en compte son environnement.</t>
  </si>
  <si>
    <t>L’étude des systèmes logiques évènementiels intègre les systèmes à logique combinatoire et séquentielle.</t>
  </si>
  <si>
    <t>L’étude de la logique combinatoire se limite aux fonctions logiques NON, ET, OU, Non ET, Non OU.</t>
  </si>
  <si>
    <t>La présentation du modèle OSI se limite à la couche application et à la couche transport.</t>
  </si>
  <si>
    <t>Les familles de matériaux retenues sont les métalliques, les céramiques, les organiques et les composites. Une présentation des propriétés communes à chaque famille est privilégiée à une connaissance livresque des matériaux.</t>
  </si>
  <si>
    <t>Il est utile de proposer une vision globale de la géo-économie des matériaux : où sont les ressources ? Quels sont les coûts et l’empreinte carbone dus au transport et ceux liés à la mise en œuvre ?</t>
  </si>
  <si>
    <t>En ce qui concerne le comportement du solide déformable, l’étude s’appuie sur des résultats obtenus à l’aide d’outils numériques.</t>
  </si>
  <si>
    <t>A3 – Caractériser des écarts</t>
  </si>
  <si>
    <t xml:space="preserve">- comparer les résultats expérimentaux avec les critères du cahier des charges et interpréter les écarts ;
- comparer les résultats expérimentaux avec les résultats simulés et interpréter les écarts ;
- comparer les résultats simulés avec les critères du cahier des charges et interpréter les écarts. 
</t>
  </si>
  <si>
    <t>Analyse des écarts</t>
  </si>
  <si>
    <t>Traiter des données de mesures (valeur moyenne, médiane, caractéristique, …)</t>
  </si>
  <si>
    <t>Identifier des valeurs erronées</t>
  </si>
  <si>
    <t>Quantifier des écarts entre des valeurs attendues et des valeurs mesurées</t>
  </si>
  <si>
    <t>Quantifier des écarts entre des valeurs attendues et des valeurs obtenues par simulation</t>
  </si>
  <si>
    <t>Quantifier des écarts entre des valeurs mesurées et des valeurs obtenues par simulation</t>
  </si>
  <si>
    <t>Rechercher et proposer des causes aux écarts constatés</t>
  </si>
  <si>
    <t xml:space="preserve">B – Modéliser </t>
  </si>
  <si>
    <t>B1 – Identifier et caractériser les grandeurs agissant sur un système</t>
  </si>
  <si>
    <t xml:space="preserve">- définir, justifier la frontière de tout ou partie d’un système et répertorier les interactions ; 
- choisir les grandeurs et les paramètres influents en vue de les modéliser. 
- définir, justifier la frontière de tout ou partie d’un système et répertorier les interactions ; 
- choisir les grandeurs et les paramètres influents en vue de les modéliser. </t>
  </si>
  <si>
    <t>Frontière de l’étude</t>
  </si>
  <si>
    <t>Isoler un système et justifier l’isolement</t>
  </si>
  <si>
    <t>Identifier les grandeurs traversant la frontière d’étude</t>
  </si>
  <si>
    <t>Caractéristiques des grandeurs physiques (mécaniques, électriques, thermiques, acoustiques, lumineuses, etc.)</t>
  </si>
  <si>
    <t>Qualifier les grandeurs d’entrée et de sortie d’un système isolé</t>
  </si>
  <si>
    <t>Identifier la nature (grandeur effort, grandeur flux)</t>
  </si>
  <si>
    <t>Décrire les lois d’évolution des grandeurs</t>
  </si>
  <si>
    <t>Utiliser les lois et relations entre les grandeurs</t>
  </si>
  <si>
    <t>Identifier les propriétés des matériaux des composants qui influent sur le système</t>
  </si>
  <si>
    <t>Énergie et puissances</t>
  </si>
  <si>
    <t>Associer les grandeurs physiques aux échanges d’énergie et à la transmission de puissance</t>
  </si>
  <si>
    <t>Notion de pertes</t>
  </si>
  <si>
    <t>Identifier les pertes d’énergie</t>
  </si>
  <si>
    <t>Flux d’information</t>
  </si>
  <si>
    <t>Identifier la nature de l’information et la nature du signal</t>
  </si>
  <si>
    <t>Flux de matière</t>
  </si>
  <si>
    <t>Qualifier la nature des matières, quantifier les volumes et les masses</t>
  </si>
  <si>
    <t>La puissance est toujours égale au produit d'une grandeur d'effort (force, couple, pression, tension, etc.) par une grandeur de flux (vitesse, vitesse angulaire, débit, intensité du courant, etc.).</t>
  </si>
  <si>
    <t>Le point de vue de l’étude conditionne le choix de la grandeur d’effort ou de la grandeur de flux à utiliser.</t>
  </si>
  <si>
    <t>Pour les matériaux, sont étudiés la masse volumique, la rigidité, la résistance, la ténacité, la température de fusion, les conductivités électrique et thermique, et le coefficient de dilatation.</t>
  </si>
  <si>
    <t>B2 – Proposer ou justifier un modèle</t>
  </si>
  <si>
    <t xml:space="preserve">- associer un modèle à un système ou à son comportement ;
- préciser ou justifier les limites de validité du modèle envisagé. </t>
  </si>
  <si>
    <t>Associer un modèle à une source d’énergie</t>
  </si>
  <si>
    <t>Associer un modèle aux composants d’une chaîne d’énergie</t>
  </si>
  <si>
    <t>Déterminer les points de fonctionnement du régime permanent d’un actionneur au sein d’un procédé</t>
  </si>
  <si>
    <t>Associer un modèle aux composants d’une chaîne d’information</t>
  </si>
  <si>
    <t>Ordre d’un système</t>
  </si>
  <si>
    <t>Identifier les paramètres à partir d’une réponse indicielle</t>
  </si>
  <si>
    <r>
      <t>Associer un modèle de comportement (1</t>
    </r>
    <r>
      <rPr>
        <vertAlign val="superscript"/>
        <sz val="9"/>
        <rFont val="Arial"/>
        <family val="2"/>
      </rPr>
      <t>er</t>
    </r>
    <r>
      <rPr>
        <sz val="9"/>
        <rFont val="Arial"/>
        <family val="2"/>
      </rPr>
      <t xml:space="preserve"> et 2</t>
    </r>
    <r>
      <rPr>
        <vertAlign val="superscript"/>
        <sz val="9"/>
        <rFont val="Arial"/>
        <family val="2"/>
      </rPr>
      <t>nd</t>
    </r>
    <r>
      <rPr>
        <sz val="9"/>
        <rFont val="Arial"/>
        <family val="2"/>
      </rPr>
      <t xml:space="preserve"> ordre) à une réponse indicielle</t>
    </r>
  </si>
  <si>
    <t>Systèmes logiques à évènementiels</t>
  </si>
  <si>
    <t>Traduire le comportement d’un système</t>
  </si>
  <si>
    <t>Liaisons</t>
  </si>
  <si>
    <t>Construire un modèle et le représenter à l’aide de schémas</t>
  </si>
  <si>
    <t>Préciser les paramètres géométriques</t>
  </si>
  <si>
    <t>Établir la réciprocité mouvement relatif / actions mécaniques associées</t>
  </si>
  <si>
    <t>Graphe de liaisons</t>
  </si>
  <si>
    <t>Construire un graphe de liaisons (avec ou sans les efforts)</t>
  </si>
  <si>
    <t>Modèle du solide</t>
  </si>
  <si>
    <t>Choisir le modèle de solide, déformable ou indéformable selon le point de vue</t>
  </si>
  <si>
    <t>Modéliser et représenter géométriquement le réel</t>
  </si>
  <si>
    <t>Action mécanique</t>
  </si>
  <si>
    <t>Modéliser les actions mécaniques de contact ou à distance </t>
  </si>
  <si>
    <t>Modèle de matériau</t>
  </si>
  <si>
    <t>Choisir ou justifier un modèle comportemental de matériau</t>
  </si>
  <si>
    <t>Caractériser les sollicitations dans les composants</t>
  </si>
  <si>
    <t>Caractériser les déformations des composants</t>
  </si>
  <si>
    <t>Caractériser les contraintes mécaniques dans un composant</t>
  </si>
  <si>
    <t>Modélisation plane</t>
  </si>
  <si>
    <t>Justifier la pertinence de la modélisation plane</t>
  </si>
  <si>
    <t>L’outil torseur peut être utilisé pour la résolution des problèmes en trois dimensions.</t>
  </si>
  <si>
    <t>Les liaisons sont considérées sans jeu, avec ou sans frottement, élastiques ou rigides.</t>
  </si>
  <si>
    <t>Pour les matériaux, les modèles comportementaux étudiés sont l’homogénéité, l’isotropie et l’élasticité.</t>
  </si>
  <si>
    <t>En ce qui concerne le comportement du solide déformable, l’étude s’appuie essentiellement sur les outils numériques.</t>
  </si>
  <si>
    <t>En modélisation plane, on se limite aux modèles des liaisons retenues (pivot, glissière et ponctuelle).</t>
  </si>
  <si>
    <t>B3 – Résoudre et simuler</t>
  </si>
  <si>
    <t xml:space="preserve">- choisir et mettre en œuvre une méthode de résolution ; 
- simuler le fonctionnement de tout ou partie d’un système à l’aide d’un modèle fourni. </t>
  </si>
  <si>
    <t>Principe fondamental de la dynamique (PFD)</t>
  </si>
  <si>
    <t>Établir de façon analytique les expressions d’efforts (force, couple, pression, tension, etc.) et de flux (vitesse, fréquence de rotation, débit, intensité du courant, etc.)</t>
  </si>
  <si>
    <t>Principes fondamentaux d’étude des circuits</t>
  </si>
  <si>
    <r>
      <t>Traduire de façon analytique</t>
    </r>
    <r>
      <rPr>
        <sz val="9"/>
        <color rgb="FFFF0000"/>
        <rFont val="Arial"/>
        <family val="2"/>
      </rPr>
      <t xml:space="preserve"> </t>
    </r>
    <r>
      <rPr>
        <sz val="9"/>
        <rFont val="Arial"/>
        <family val="2"/>
      </rPr>
      <t>le comportement d’un système</t>
    </r>
  </si>
  <si>
    <t>Paramètres d’une simulation</t>
  </si>
  <si>
    <t>Adapter les paramètres de simulation, durée, incrément temporel, choix des grandeurs affichées, échelles, à l’amplitude et la dynamique de grandeurs simulées</t>
  </si>
  <si>
    <r>
      <t>Interpréter les résultats d’une simulation fréquentielle des systèmes du 1</t>
    </r>
    <r>
      <rPr>
        <vertAlign val="superscript"/>
        <sz val="9"/>
        <rFont val="Arial"/>
        <family val="2"/>
      </rPr>
      <t>er</t>
    </r>
    <r>
      <rPr>
        <sz val="9"/>
        <rFont val="Arial"/>
        <family val="2"/>
      </rPr>
      <t xml:space="preserve"> et du 2</t>
    </r>
    <r>
      <rPr>
        <vertAlign val="superscript"/>
        <sz val="9"/>
        <rFont val="Arial"/>
        <family val="2"/>
      </rPr>
      <t>nd</t>
    </r>
    <r>
      <rPr>
        <sz val="9"/>
        <rFont val="Arial"/>
        <family val="2"/>
      </rPr>
      <t xml:space="preserve"> ordre</t>
    </r>
  </si>
  <si>
    <t>Déterminer les parties les plus sollicitées dans un composant</t>
  </si>
  <si>
    <t>Déterminer les valeurs extrêmes des déformations</t>
  </si>
  <si>
    <t>Déterminer des concentrations de contraintes dans un composant</t>
  </si>
  <si>
    <t>Déterminer le champ des vecteurs vitesses des points d’un solide</t>
  </si>
  <si>
    <t>Les méthodes graphiques peuvent être utilisées mais leur maîtrise n’est pas exigée.</t>
  </si>
  <si>
    <t>Pour le comportement du solide déformable, les déterminations se feront à partir des résultats de simulation.</t>
  </si>
  <si>
    <t>Le PFD s’applique aux solides en translation par rapport à un référentiel, ou en rotation autour d’un axe fixe.</t>
  </si>
  <si>
    <t>Le Principe Fondamental de la Statique est présenté comme un cas particulier du Principe Fondamental de la Dynamique.</t>
  </si>
  <si>
    <t>En classe de première, l’application du PFD se limite à des problèmes plans.</t>
  </si>
  <si>
    <t>La résolution des problèmes de statique plane est conduite à l’aide du Principe Fondamental de la Dynamique.</t>
  </si>
  <si>
    <t>L’application du PFD en référentiel non galiléen est présentée, en précisant les termes dus aux effets d’inertie.</t>
  </si>
  <si>
    <t>B4 – Valider un modèle</t>
  </si>
  <si>
    <t>- interpréter les résultats obtenus ;
- préciser les limites de validité du modèle utilisé ; 
- modifier les paramètres du modèle pour répondre au cahier des charges ou aux résultats expérimentaux ;
- valider un modèle optimisé fourni.</t>
  </si>
  <si>
    <t>Modèle de connaissance</t>
  </si>
  <si>
    <t>Vérifier la compatibilité des résultats obtenus (amplitudes et variations) avec les lois et principes physiques d’évolution des grandeurs</t>
  </si>
  <si>
    <t>Comparer les résultats obtenus (amplitudes et variations) avec les données du cahier des charges fonctionnel</t>
  </si>
  <si>
    <t>Identifier l’influence des propriétés des matériaux sur les performances du système</t>
  </si>
  <si>
    <t>Proposer des matériaux de substitution pour améliorer les performances du système</t>
  </si>
  <si>
    <t>Structures</t>
  </si>
  <si>
    <t>Valider l’influence de la structure sur les performances du système</t>
  </si>
  <si>
    <t>Proposer des modifications structurelles  pour améliorer les performances du système</t>
  </si>
  <si>
    <t>Grandeurs influentes d’un modèle</t>
  </si>
  <si>
    <t>Modifier les paramètres d’un modèle</t>
  </si>
  <si>
    <t>Quelques exemples d’utilisation de nouveaux matériaux sont présentés, comme les nano matériaux qui permettent de modifier fortement les propriétés non mécaniques comme la conductivité.</t>
  </si>
  <si>
    <t>C – Expérimenter</t>
  </si>
  <si>
    <t>C1 – Justifier le choix d’un protocole expérimental</t>
  </si>
  <si>
    <t xml:space="preserve">- identifier les grandeurs physiques à mesurer ; 
- décrire une chaîne d’acquisition ;
- identifier le comportement des composants ;
- justifier le choix des essais réalisés. </t>
  </si>
  <si>
    <t>Capteurs</t>
  </si>
  <si>
    <t>Qualifier les caractéristiques d’entrée – sortie d’un capteur</t>
  </si>
  <si>
    <t>Justifier le choix d’un capteur ou d’un appareil de mesure vis-à-vis de la grandeur physique à mesurer</t>
  </si>
  <si>
    <t>Justifier les caractéristiques (calibre, position, …) d’un appareil de mesure</t>
  </si>
  <si>
    <t>Prévision quantitative de la réponse du système</t>
  </si>
  <si>
    <t>Identifier le comportement des composants du système</t>
  </si>
  <si>
    <t>Prévoir l’ordre de grandeur de la mesure</t>
  </si>
  <si>
    <t>Chaîne d’information, structure et fonctionnement</t>
  </si>
  <si>
    <t>Identifier la nature et les caractéristiques des grandeurs en divers points de la chaîne d’information</t>
  </si>
  <si>
    <t>Maîtriser les fonctions des appareils de mesures et leurs mises en œuvre</t>
  </si>
  <si>
    <t>Dans ce programme, le terme « capteur » regroupe les capteurs (information analogique), les détecteurs (information TOR) et les codeurs (information numérique).</t>
  </si>
  <si>
    <t>Pour justifier le choix des grandeurs à mesurer et un protocole expérimental, il est nécessaire de savoir prévoir quantitativement le comportement du système, l’influence des composants et l’ordre de grandeur de la réponse.</t>
  </si>
  <si>
    <t>C2 – Mettre en œuvre un protocole expérimental</t>
  </si>
  <si>
    <t>-  conduire les essais en respectant les consignes de sécurité à partir d’un protocole fourni ; 
-  traiter les données mesurées en vue d’analyser les écarts.</t>
  </si>
  <si>
    <t>Appareils de mesures, règles d’utilisation</t>
  </si>
  <si>
    <t>Mettre en œuvre un appareil de mesure</t>
  </si>
  <si>
    <t>Paramétrer une chaîne d’acquisition</t>
  </si>
  <si>
    <t>Paramètres de configuration du système</t>
  </si>
  <si>
    <t>Régler les paramètres de fonctionnement d’un système</t>
  </si>
  <si>
    <t>Paramètres de configuration d’un réseau</t>
  </si>
  <si>
    <t>Paramétrer un protocole de communication</t>
  </si>
  <si>
    <t>Routines, procédures, …</t>
  </si>
  <si>
    <t>Générer un programme et l’implanter dans le système cible</t>
  </si>
  <si>
    <t>Modèles de comportement</t>
  </si>
  <si>
    <t>Analyser les résultats expérimentaux</t>
  </si>
  <si>
    <t>Traiter les résultats expérimentaux, et extraire la ou les grandeurs désirée(s)</t>
  </si>
  <si>
    <r>
      <t>Commentaires</t>
    </r>
    <r>
      <rPr>
        <b/>
        <sz val="9"/>
        <rFont val="Arial"/>
        <family val="2"/>
      </rPr>
      <t> :</t>
    </r>
  </si>
  <si>
    <t>Le traitement des mesures et la présentation des résultats mobilisent systématiquement les outils numériques.</t>
  </si>
  <si>
    <t>D – Communiquer</t>
  </si>
  <si>
    <t>D1 – Rechercher et traiter des informations</t>
  </si>
  <si>
    <t>- rechercher des informations ;
- analyser, choisir et classer des informations.</t>
  </si>
  <si>
    <t>Dossier technique</t>
  </si>
  <si>
    <t>Rechercher une information dans un dossier technique</t>
  </si>
  <si>
    <t>Effectuer la synthèse des informations disponibles dans un dossier technique</t>
  </si>
  <si>
    <t>Bases de données, sélection, tri, classement de données</t>
  </si>
  <si>
    <t>Optimiser les paramètres et les critères de recherche en vue de répondre au problème posé</t>
  </si>
  <si>
    <t>Internet, outil de travail collaboratif, blogs, forums, moteur de recherche</t>
  </si>
  <si>
    <t>Rechercher des informations</t>
  </si>
  <si>
    <t>Vérifier la nature de l’information</t>
  </si>
  <si>
    <t>Trier des informations selon des critères</t>
  </si>
  <si>
    <t>Utiliser des outils adaptés pour rechercher l’information</t>
  </si>
  <si>
    <t>Mettre à jour l’information</t>
  </si>
  <si>
    <t>D2 – Mettre en œuvre une communication</t>
  </si>
  <si>
    <t>- choisir un support de communication et un média adapté, argumenter ;
- produire un support de communication ;
- adapter sa stratégie de communication au contexte.</t>
  </si>
  <si>
    <t>Croquis, schémas</t>
  </si>
  <si>
    <t>Réaliser un croquis ou un schéma dans un objectif de communication</t>
  </si>
  <si>
    <t>Production de documents</t>
  </si>
  <si>
    <t>Distinguer les différents types de documents en fonction de leurs usages</t>
  </si>
  <si>
    <t>Choisir l’outil bureautique adapté à l’objectif</t>
  </si>
  <si>
    <t>Réaliser un document numérique</t>
  </si>
  <si>
    <t>Réaliser et scénariser un document multimédia</t>
  </si>
  <si>
    <t>Les normes des croquis et schémas ne font pas l’objet de cours spécifiques et sont à la disposition des élèves.</t>
  </si>
  <si>
    <t>La mise en œuvre de la communication n’est pas une finalité. Elle est liée à l’ensemble des activités et notamment au projet.</t>
  </si>
  <si>
    <t>Analyser</t>
  </si>
  <si>
    <t>Communiquer</t>
  </si>
  <si>
    <t xml:space="preserve">A1 
Analyser le besoin   </t>
  </si>
  <si>
    <t>A2 
 Analyser le système</t>
  </si>
  <si>
    <t>A3
 Caractériser les écarts</t>
  </si>
  <si>
    <t>B3 
Résoudre et Simuler</t>
  </si>
  <si>
    <t>B4 
Valider un modèle</t>
  </si>
  <si>
    <t>C2 
Mettre en œuvre un protocole expérimental</t>
  </si>
  <si>
    <t>D1 
Rechercher et traiter des informations</t>
  </si>
  <si>
    <t>D2 
Mettre en œuvre une communication</t>
  </si>
  <si>
    <t>- Définir le besoin
- Définir les fonctions de service
- Identifier les contraintes
- Traduire un besoin fonctionnel en problématique technique</t>
  </si>
  <si>
    <t>CE</t>
  </si>
  <si>
    <t>CI</t>
  </si>
  <si>
    <t>- Identifier et ordonner les fonctions techniques qui réalisent les fonctions de services et respectent les contraintes 
- Identifier les éléments transformés et les flux 
- Décrire les liaisons entre les blocs fonctionnels</t>
  </si>
  <si>
    <t>- Identifier l’organisation structurelle 
- Identifier les matériaux des constituants et leurs propriétés en relation avec les fonctions et les contraintes</t>
  </si>
  <si>
    <t>- Comparer les résultats expérimentaux avec les critères du cahier des charges et interpréter les écarts
- Comparer les résultats expérimentaux avec les résultats simulés et interpréter les écarts
- Comparer les résultats simulés avec les critères du cahier des charges et interpréter les écarts</t>
  </si>
  <si>
    <t>- Associer un modèle à un système ou à son comportement 
- Préciser et justifier les limites de validité du modèle envisagé</t>
  </si>
  <si>
    <t>- Choisir et mettre en œuvre une méthode de résolution</t>
  </si>
  <si>
    <t>- Simuler le fonctionnement de tout ou partie d’un système à l’aide d’un modèle fourni</t>
  </si>
  <si>
    <t>- Choisir un support de communication et un média adapté, argumenter 
- Produire un support de communication 
- Adapter sa stratégie de communication au contexte</t>
  </si>
  <si>
    <t>- Définir, justifier la frontière de tout ou partie d’un système et répertorier les interactions 
- Choisir les grandeurs et les paramètres influents en vue de les modéliser</t>
  </si>
  <si>
    <t xml:space="preserve">
- Interpréter les résultats obtenus 
- Préciser les limites de validité du modèle utilisé 
- Modifier les paramètres du modèle pour répondre au cahier des charges ou aux résultats expérimentaux 
- Valider un modèle optimisé fourni </t>
  </si>
  <si>
    <t>- Identifier les grandeurs physiques à mesurer 
- Décrire une chaîne d’acquisition 
- Identifier le comportement des composants 
- Justifier le choix des essais réalisés</t>
  </si>
  <si>
    <t>- Conduire les essais en respectant les consignes de sécurité à partir d’un protocole fourni 
- Traiter les données mesurées en vue d’analyser les écarts</t>
  </si>
  <si>
    <t>- Rechercher  des informations
- Analyser, choisir et classer des informations</t>
  </si>
  <si>
    <t>Expérimenter</t>
  </si>
  <si>
    <t>Modéliser</t>
  </si>
  <si>
    <t>C1 
Justifier le choix d'un protocole expérimental</t>
  </si>
  <si>
    <t>B1
Identifier et caractériser les grandeurs agissant sur un système</t>
  </si>
  <si>
    <t>ECARTS</t>
  </si>
  <si>
    <t>AFE</t>
  </si>
  <si>
    <t>MES</t>
  </si>
  <si>
    <t>RSEAU</t>
  </si>
  <si>
    <t>AFI</t>
  </si>
  <si>
    <t>COM</t>
  </si>
  <si>
    <t>MAT</t>
  </si>
  <si>
    <t>TRANS</t>
  </si>
  <si>
    <t>B2 
Proposer ou justifier un modèle</t>
  </si>
  <si>
    <t>Séquences en classe de première</t>
  </si>
  <si>
    <t>Séquences en classe de Terminale</t>
  </si>
  <si>
    <t>x</t>
  </si>
  <si>
    <t>Frontière de l’étude et  isolement</t>
  </si>
  <si>
    <t>Ssi1-1</t>
  </si>
  <si>
    <t>Ssi1-2</t>
  </si>
  <si>
    <t>Ssi1-3</t>
  </si>
  <si>
    <t>Ssi1-4</t>
  </si>
  <si>
    <t>Ssi1-5</t>
  </si>
  <si>
    <t>Ssi1-6</t>
  </si>
  <si>
    <t>Ssi1-7</t>
  </si>
  <si>
    <t>Ssi1-8</t>
  </si>
  <si>
    <t>Ssi1-9</t>
  </si>
  <si>
    <t>Ssi1-10</t>
  </si>
  <si>
    <t>SsiT-1</t>
  </si>
  <si>
    <t>SsiT-2</t>
  </si>
  <si>
    <t>SsiT-3</t>
  </si>
  <si>
    <t>SsiT-4</t>
  </si>
  <si>
    <t>SsiT-5</t>
  </si>
  <si>
    <t>SsiT-6</t>
  </si>
  <si>
    <t>SsiT-7</t>
  </si>
  <si>
    <t>SsiT-8</t>
  </si>
  <si>
    <t>SsiT-9</t>
  </si>
  <si>
    <t>SsiT-10</t>
  </si>
  <si>
    <t>Nombre de semaines</t>
  </si>
  <si>
    <t xml:space="preserve">- Interpréter les résultats obtenus 
- Préciser les limites de validité du modèle utilisé 
- Modifier les paramètres du modèle pour répondre au cahier des charges ou aux résultats expérimentaux 
- Valider un modèle optimisé fourni </t>
  </si>
  <si>
    <t>SÉQUENCE</t>
  </si>
  <si>
    <t>Nb de semaines</t>
  </si>
  <si>
    <t>sem</t>
  </si>
  <si>
    <t>Total horaire élève</t>
  </si>
  <si>
    <t>heures</t>
  </si>
  <si>
    <t>Horaire élève CE *</t>
  </si>
  <si>
    <t>h</t>
  </si>
  <si>
    <t>Horaire élève groupe *</t>
  </si>
  <si>
    <t>Compétences abordées dans la séquence</t>
  </si>
  <si>
    <t>Activités</t>
  </si>
  <si>
    <t>Heures élève</t>
  </si>
  <si>
    <t>Objectifs</t>
  </si>
  <si>
    <t>Nb élèves</t>
  </si>
  <si>
    <t>Nb postes</t>
  </si>
  <si>
    <t>Durée activité</t>
  </si>
  <si>
    <t>Supports 1</t>
  </si>
  <si>
    <t>Supports 2</t>
  </si>
  <si>
    <t>Supports 3</t>
  </si>
  <si>
    <t>Supports 4</t>
  </si>
  <si>
    <t>Supports 5</t>
  </si>
  <si>
    <t>Connaissances abordées dans la séquence</t>
  </si>
  <si>
    <t>Liens avec les matières Scientifiques</t>
  </si>
  <si>
    <t>Outils mathématiques</t>
  </si>
  <si>
    <t>Principes Physiques</t>
  </si>
  <si>
    <t xml:space="preserve">A1 Analyser le besoin   </t>
  </si>
  <si>
    <t>A3 Caractériser les écarts</t>
  </si>
  <si>
    <t>B1 Identifier et caractériser les grandeurs agissant sur un système</t>
  </si>
  <si>
    <t>B2 Proposer ou justifier un modèle</t>
  </si>
  <si>
    <t>B4 Valider un modèle</t>
  </si>
  <si>
    <t>C1 Justifier le choix d'un protocole expérimental</t>
  </si>
  <si>
    <t>C2 Mettre en œuvre un protocole expérimental</t>
  </si>
  <si>
    <t>D1 Rechercher et traiter des informations</t>
  </si>
  <si>
    <t>D2 Mettre en œuvre une communication</t>
  </si>
  <si>
    <t>A2 Analyser le système</t>
  </si>
  <si>
    <t>B3 Résoudre et Simuler</t>
  </si>
  <si>
    <t xml:space="preserve">La fonction globale est clairement précisée </t>
  </si>
  <si>
    <t>Les fonctions de service sont définies sans omission</t>
  </si>
  <si>
    <t xml:space="preserve">Les contraintes principales sont identifiées </t>
  </si>
  <si>
    <t>Les contraintes sont ordonnées</t>
  </si>
  <si>
    <t>La problématique technique est énoncée sans ambiguïté</t>
  </si>
  <si>
    <t>Les fonctions techniques sont identifiées sans omission et correctement ordonnancées</t>
  </si>
  <si>
    <t xml:space="preserve">Les flux et éléments transformés sont précisés </t>
  </si>
  <si>
    <t>La frontière de l'étude est définie</t>
  </si>
  <si>
    <t>Les blocs fonctionnels sont identifiés</t>
  </si>
  <si>
    <t>Les liaisons entre les blocs fonctionnels sont décrites en conformité avec la nature des échanges</t>
  </si>
  <si>
    <t>L'organisation structurelle est définie</t>
  </si>
  <si>
    <t xml:space="preserve">Les familles de matériaux sont identifiées </t>
  </si>
  <si>
    <t>Les propriétés essentielles des matériaux constitutifs du système sont  identifiées</t>
  </si>
  <si>
    <t>Les choix des matériaux constitutifs du système sont validés en regard de leur utilisation</t>
  </si>
  <si>
    <t xml:space="preserve">Le modèle de simulation est conçu ou complété et validé de manière pertinente </t>
  </si>
  <si>
    <t>Les critères essentiels du cahier des charges pouvant caractériser les écarts sont extraits</t>
  </si>
  <si>
    <t>Les écarts sont quantifiés et expliqués en regard des données disponibles</t>
  </si>
  <si>
    <t xml:space="preserve">La frontière de l'étude est définie et justifiée </t>
  </si>
  <si>
    <t>Les flux sont précisés (nature, grandeurs)</t>
  </si>
  <si>
    <t>Un bilan énergétique du système est réalisé</t>
  </si>
  <si>
    <t>Les interactions sont correctement qualifiées</t>
  </si>
  <si>
    <t>Les principaux facteurs  influents sur le comportement du système sont identifiés précisément</t>
  </si>
  <si>
    <t xml:space="preserve">Le modèle proposé est justifié </t>
  </si>
  <si>
    <t>Les paramètres sont choisis judicieusement</t>
  </si>
  <si>
    <t>Les hypothèses simplificatrices sont précisées et justifiées</t>
  </si>
  <si>
    <t>La méthode de résolution choisie est pertinente en regard du problème posé</t>
  </si>
  <si>
    <t>La méthode de résolution est mise en œuvre sans erreur</t>
  </si>
  <si>
    <t>Les choix et réglages des capteurs et appareils de mesure sont correctement explicités</t>
  </si>
  <si>
    <t>Le comportement est précisément décrit</t>
  </si>
  <si>
    <t>Les règles de sécurité sont connues et respectées</t>
  </si>
  <si>
    <t>Les résultats sont correctement analysés</t>
  </si>
  <si>
    <t>Les méthodes et outils de traitement sont cohérents avec le problème posé</t>
  </si>
  <si>
    <t>ECRIT</t>
  </si>
  <si>
    <t>PROJET</t>
  </si>
  <si>
    <t>INDICATEURS DE PERFORMANCE SSI</t>
  </si>
  <si>
    <t>IndicA1</t>
  </si>
  <si>
    <t>IndicA2</t>
  </si>
  <si>
    <t>IndicA3</t>
  </si>
  <si>
    <t>IndicB1</t>
  </si>
  <si>
    <t>IndicB2</t>
  </si>
  <si>
    <t>IndicB3</t>
  </si>
  <si>
    <t>IndicB4</t>
  </si>
  <si>
    <t>IndicC1</t>
  </si>
  <si>
    <t>IndicC2</t>
  </si>
  <si>
    <t>IndicD1</t>
  </si>
  <si>
    <t>IndicD2</t>
  </si>
  <si>
    <t>Indicateurs de performance lors de l'évaluation</t>
  </si>
  <si>
    <t>Organisation hebdomadaire des séances</t>
  </si>
  <si>
    <t>Première SSI</t>
  </si>
  <si>
    <t>Lu</t>
  </si>
  <si>
    <t>Ma</t>
  </si>
  <si>
    <t>Me</t>
  </si>
  <si>
    <t>Je</t>
  </si>
  <si>
    <t>Ve</t>
  </si>
  <si>
    <t>Terminale SSI</t>
  </si>
  <si>
    <t>2h CE</t>
  </si>
  <si>
    <t>3h CE</t>
  </si>
  <si>
    <t>2h CE (TPE)</t>
  </si>
  <si>
    <t>2H Grpe</t>
  </si>
  <si>
    <t>T.P.E. démarrés</t>
  </si>
  <si>
    <t>Repartition Heures Grpe</t>
  </si>
  <si>
    <t>Répartition Heures CE</t>
  </si>
  <si>
    <t>oui</t>
  </si>
  <si>
    <t>non</t>
  </si>
  <si>
    <t>Competences 1</t>
  </si>
  <si>
    <t>Competences 2</t>
  </si>
  <si>
    <t>Connaissances 1</t>
  </si>
  <si>
    <t>Connaissances 2</t>
  </si>
  <si>
    <t>Premier INDIC</t>
  </si>
  <si>
    <t>Second INDIC</t>
  </si>
  <si>
    <t>SI11</t>
  </si>
  <si>
    <t>SI12</t>
  </si>
  <si>
    <t>SI13</t>
  </si>
  <si>
    <t>SI14</t>
  </si>
  <si>
    <t>SI15</t>
  </si>
  <si>
    <t>SI16</t>
  </si>
  <si>
    <t>SI17</t>
  </si>
  <si>
    <t>SI18</t>
  </si>
  <si>
    <t>SI19</t>
  </si>
  <si>
    <t>SI20</t>
  </si>
  <si>
    <t>ST1</t>
  </si>
  <si>
    <t>ST2</t>
  </si>
  <si>
    <t>ST3</t>
  </si>
  <si>
    <t>ST4</t>
  </si>
  <si>
    <t>ST5</t>
  </si>
  <si>
    <t>ST6</t>
  </si>
  <si>
    <t>ST7</t>
  </si>
  <si>
    <t>ST8</t>
  </si>
  <si>
    <t>ST9</t>
  </si>
  <si>
    <t>ST10</t>
  </si>
  <si>
    <t>Apports/Travaux Dirigés/Activités Pratiques/Synthèse</t>
  </si>
  <si>
    <t>Travaux Dirigés</t>
  </si>
  <si>
    <t>Activité Pratique</t>
  </si>
  <si>
    <t>Synthèse</t>
  </si>
  <si>
    <t>Lancement</t>
  </si>
  <si>
    <t>Apports théoriques</t>
  </si>
  <si>
    <t>3h</t>
  </si>
  <si>
    <t>Grpe</t>
  </si>
  <si>
    <t>Installation d'un système de chauffage par PAC</t>
  </si>
  <si>
    <t>2h</t>
  </si>
  <si>
    <t>Evaluation</t>
  </si>
  <si>
    <t>PROJET démarré</t>
  </si>
  <si>
    <t>C'est quoi la juste consommation énergétique d'un système ?</t>
  </si>
  <si>
    <t>Fiche de séquence pédagogique
Premiére S Sciences de l'ingénieur€</t>
  </si>
  <si>
    <t>Fiche de séquence pédagogique
Terminale S Sciences de l'ingénieur(e)</t>
  </si>
  <si>
    <t>Présentation des trois systèmes et des types d'écarts</t>
  </si>
  <si>
    <t>Comment répondre au mieux à un besoin ?</t>
  </si>
  <si>
    <t>Règle de trois et proportionnalité</t>
  </si>
  <si>
    <t>Restitution orale</t>
  </si>
  <si>
    <t>Modèle générique CI/CE</t>
  </si>
  <si>
    <t>Enoncé du besoin</t>
  </si>
  <si>
    <t>Mettre en œuvre deux systèmes du labo par élève afin de les décrire en termes de composant et de réponse à un besoin</t>
  </si>
  <si>
    <t>Attacheur de vegetation</t>
  </si>
  <si>
    <t>Brosse de Quad</t>
  </si>
  <si>
    <t>Tondeuse autonome</t>
  </si>
  <si>
    <t>Mini projet</t>
  </si>
  <si>
    <t>Par  binôme</t>
  </si>
  <si>
    <t>Volet Roulant</t>
  </si>
  <si>
    <t xml:space="preserve">Démarche de l'ingénieur </t>
  </si>
  <si>
    <t>Comment exploiter un modèle multiphysique ?</t>
  </si>
  <si>
    <t>Barrage  ou pompage</t>
  </si>
  <si>
    <t>Installation photovoltaique</t>
  </si>
  <si>
    <t>Nombre d'heures élèves</t>
  </si>
  <si>
    <t>Etude de cas sur un système non présent dans le laboratoire</t>
  </si>
  <si>
    <r>
      <t>Détails relatifs à la séquence :</t>
    </r>
    <r>
      <rPr>
        <sz val="11"/>
        <color theme="1"/>
        <rFont val="Calibri"/>
        <family val="2"/>
        <scheme val="minor"/>
      </rPr>
      <t xml:space="preserve">
Variation de vitesse, transformateur de mouvement et réducteurs.</t>
    </r>
    <r>
      <rPr>
        <b/>
        <u/>
        <sz val="11"/>
        <color theme="1"/>
        <rFont val="Calibri"/>
        <family val="2"/>
        <scheme val="minor"/>
      </rPr>
      <t xml:space="preserve">
</t>
    </r>
  </si>
  <si>
    <r>
      <t>Détails relatifs à la séquence :</t>
    </r>
    <r>
      <rPr>
        <sz val="11"/>
        <color theme="1"/>
        <rFont val="Calibri"/>
        <family val="2"/>
        <scheme val="minor"/>
      </rPr>
      <t xml:space="preserve">
Une semaine au cas où…</t>
    </r>
  </si>
  <si>
    <t>Barrage de serre ponçon</t>
  </si>
  <si>
    <t>2*2h</t>
  </si>
  <si>
    <t>Utilisation des règles de logique combinatoire</t>
  </si>
  <si>
    <t>Exercices variés dans différents domaines (hydrau/thermique/elec/mécanique) Exercices en lien avec la séquence suivante et donc modélisables…</t>
  </si>
  <si>
    <t>Barrière sympact</t>
  </si>
  <si>
    <t>TP30</t>
  </si>
  <si>
    <t>Portail SET</t>
  </si>
  <si>
    <t>Soleotec</t>
  </si>
  <si>
    <t>Paquebots</t>
  </si>
  <si>
    <t>Toyota prius</t>
  </si>
  <si>
    <t>Sation de rechargement VL</t>
  </si>
  <si>
    <t>TD réservé</t>
  </si>
  <si>
    <t>Similaire aux TD</t>
  </si>
  <si>
    <t>Utilisation d'une Modélisation à l'aide du logiciel Archimist</t>
  </si>
  <si>
    <t>Energie primaire
Unités d'énergie et conversions
Rendement énergétique</t>
  </si>
  <si>
    <t>1h</t>
  </si>
  <si>
    <t xml:space="preserve">Présentation des résultats élèves : 15 minutes par système </t>
  </si>
  <si>
    <t>DAE</t>
  </si>
  <si>
    <t>Lance balles</t>
  </si>
  <si>
    <t>Les outils de la logique évenementielle (logigramme, chronogramme, algorigramme )
 SI….. ALORS…SINON</t>
  </si>
  <si>
    <t>Outils de représentation séquentielle (GRAFCET, Algorigramme, Algorithme, langage structuré….)
REPETER…. TANT QUE….</t>
  </si>
  <si>
    <t>1h+1h</t>
  </si>
  <si>
    <t>Lecture de code barre</t>
  </si>
  <si>
    <t>Utilisation d'un outil séquentiel</t>
  </si>
  <si>
    <t>Systèmes labos</t>
  </si>
  <si>
    <t>4h</t>
  </si>
  <si>
    <t>10h</t>
  </si>
  <si>
    <t>Au fil des activités pratiques</t>
  </si>
  <si>
    <t>Une étude de cas similaire aux TD</t>
  </si>
  <si>
    <t>RAS</t>
  </si>
  <si>
    <t>Autonomie d'une batterie</t>
  </si>
  <si>
    <t>Globale séquentiel + événementiel si possible sur un support commun</t>
  </si>
  <si>
    <t>A définir</t>
  </si>
  <si>
    <r>
      <t>Détails relatifs à la séquence :</t>
    </r>
    <r>
      <rPr>
        <sz val="11"/>
        <color theme="1"/>
        <rFont val="Calibri"/>
        <family val="2"/>
        <scheme val="minor"/>
      </rPr>
      <t xml:space="preserve">
Notion d'information logique, analogique et numérique et de conversion.</t>
    </r>
    <r>
      <rPr>
        <b/>
        <u/>
        <sz val="11"/>
        <color theme="1"/>
        <rFont val="Calibri"/>
        <family val="2"/>
        <scheme val="minor"/>
      </rPr>
      <t xml:space="preserve">
</t>
    </r>
  </si>
  <si>
    <t>Numération</t>
  </si>
  <si>
    <t>Signal analogique, numérique
Chaines de transmission d'information</t>
  </si>
  <si>
    <t>Enjeux energétiques, Ressources energétiques
Formes d'énergie
Stockage et conversion d'énergie</t>
  </si>
  <si>
    <t>Algorithmique</t>
  </si>
  <si>
    <t>Tension, Intensité, Force, Vitesse
Enjeux energétiques, Ressources energétiques
Formes d'énergie
Stockage et conversion d'énergie</t>
  </si>
  <si>
    <t>Formes d'énergie
Stockage et conversion d'énergie</t>
  </si>
  <si>
    <t>Mesures et incertitudes</t>
  </si>
  <si>
    <t>4h Grpe  AP ou Projet</t>
  </si>
  <si>
    <t>Thermographie station d'altitude</t>
  </si>
  <si>
    <t>Demander aux elèves de venir pour le premier cours avec le chiffrage de la consommation d'énergie de leur habitation en terme de chauffage ainsi que la surface de leur habitation.</t>
  </si>
  <si>
    <t>Travail maison</t>
  </si>
  <si>
    <t>Analyse de la consommation énergétique d'un système (Etude de cas)</t>
  </si>
  <si>
    <t>Phare de l'île noire</t>
  </si>
  <si>
    <t>Définir l'énergie et son importance dans la civilisation moderne : Visionnage montage conférences JM Jancovici et E. Klein échanges avec les élèves</t>
  </si>
  <si>
    <t>3*2h</t>
  </si>
  <si>
    <t>Donner les formules nécessaires à la réalisation des TP ainsi que le principe de raccordement des appareils de mesure pour une grandeur d'effort ou une grandeur flux</t>
  </si>
  <si>
    <t>Les différentes formes de l'énergie et raisonnement par analogie (Grandeurs Flux et d'effort), notions de rendement et de transformation de l'énergie</t>
  </si>
  <si>
    <t>Robot Arduino ARREX piloté par Flowcode</t>
  </si>
  <si>
    <t>Pour un modèle thermique Surfaces et périmètres</t>
  </si>
  <si>
    <t>Les paramètres de simulation sont adaptés aux grandeurs à simuler</t>
  </si>
  <si>
    <t>Les plages de simulations retenues sont correctement définies</t>
  </si>
  <si>
    <t>Les résultats obtenus sont bien interprétés, en amplitude et variation, de façon conforme aux lois et principes d'évolution des grandeurs physiques</t>
  </si>
  <si>
    <t>Les principales limites sont explicitées</t>
  </si>
  <si>
    <t>Les paramètres modifiés sont pertinents et font évoluer les résultats simulés vers ceux attendus au cahier des charges</t>
  </si>
  <si>
    <t>Les paramètres modifiés sont pertinents et font évoluer les résultats simulés vers les résultats expérimentaux</t>
  </si>
  <si>
    <t>Les résultats obtenus, en amplitude et variation, sont conformes aux attendus du cahier des charges</t>
  </si>
  <si>
    <t>Les résultats obtenus, en amplitude et variation, sont conformes aux résultats expérimentaux</t>
  </si>
  <si>
    <t>Les grandeurs à mesurer sont bien identifiées, leur nature et caractéristiques bien définies</t>
  </si>
  <si>
    <t>Les éléments de la chaîne d'acquisition sont correctement identifiés</t>
  </si>
  <si>
    <t>Le système est correctement mis en œuvre</t>
  </si>
  <si>
    <t>Les capteurs et les appareils de mesure sont correctement mis en œuvre</t>
  </si>
  <si>
    <t>Le protocole d'essai est respecté</t>
  </si>
  <si>
    <t>Les outils de recherche documentaire sont bien choisis et maîtrisés.</t>
  </si>
  <si>
    <t>Une synthèse des informations collectées est correctement réalisée</t>
  </si>
  <si>
    <t>Les informations sont traitées selon des critères pertinents</t>
  </si>
  <si>
    <t>Les informations sont vérifiées et mises à jour</t>
  </si>
  <si>
    <t>Le support est bien choisi et adapté à l'objectif de présentation</t>
  </si>
  <si>
    <t>Un document multimédia est bien réalisé et scénarisé</t>
  </si>
  <si>
    <t>La production respecte le cahier des charges (écrit/oral, texte/vidéo, durée, public visé, etc.)</t>
  </si>
  <si>
    <t>Les informations présentées sont bien choisies</t>
  </si>
  <si>
    <t>Presentation</t>
  </si>
  <si>
    <t>Conduite</t>
  </si>
  <si>
    <t>Les résultats expérimentaux sont traités et présentés clairement</t>
  </si>
  <si>
    <t>Un protocole expérimental adapté est décrit</t>
  </si>
  <si>
    <t>Présentation</t>
  </si>
  <si>
    <t>Le besoin et la fonction globale sont bien définis</t>
  </si>
  <si>
    <t>Les écarts constatés sont expliqués (Expérimentaux vs Simulation)</t>
  </si>
  <si>
    <t>Les écarts constatés sont expliqués (Simulation vs critères Cdcf)</t>
  </si>
  <si>
    <t>Les écarts constatés sont expliqués (Expérimentaux vs critères Cdcf)</t>
  </si>
  <si>
    <t>Ecrit/Présentation</t>
  </si>
  <si>
    <r>
      <t>Détails relatifs à la séquence :</t>
    </r>
    <r>
      <rPr>
        <sz val="11"/>
        <color theme="1"/>
        <rFont val="Calibri"/>
        <family val="2"/>
        <scheme val="minor"/>
      </rPr>
      <t xml:space="preserve">
Etude de cas visant à mesurer l'impact du remplacement d'un système de chauffage au fioul par un système de chauffage par pompe à chaleur air/eau sur le diagnostic énergétique d'une habitation. Permet d'introduire la notion de système souhaité, simulé, réel et de présenter les différents types d'écarts qui seront analyser durant les deux années.
</t>
    </r>
    <r>
      <rPr>
        <b/>
        <u/>
        <sz val="11"/>
        <color theme="1"/>
        <rFont val="Calibri"/>
        <family val="2"/>
        <scheme val="minor"/>
      </rPr>
      <t xml:space="preserve">Lien Fiche Synthèse
</t>
    </r>
  </si>
  <si>
    <r>
      <t>Détails relatifs à la séquence :</t>
    </r>
    <r>
      <rPr>
        <sz val="11"/>
        <color theme="1"/>
        <rFont val="Calibri"/>
        <family val="2"/>
        <scheme val="minor"/>
      </rPr>
      <t xml:space="preserve">
Cette séquence vise à introduire les outils relatifs à l'analyse fonctionnelle externe et interne. Notions d'exigence, de cahier des charges fonctionnel, et de familles de composants.</t>
    </r>
    <r>
      <rPr>
        <b/>
        <u/>
        <sz val="11"/>
        <color theme="1"/>
        <rFont val="Calibri"/>
        <family val="2"/>
        <scheme val="minor"/>
      </rPr>
      <t xml:space="preserve">
Lien Fiche Synthèse</t>
    </r>
  </si>
  <si>
    <r>
      <t>Détails relatifs à la séquence :</t>
    </r>
    <r>
      <rPr>
        <sz val="11"/>
        <color theme="1"/>
        <rFont val="Calibri"/>
        <family val="2"/>
        <scheme val="minor"/>
      </rPr>
      <t xml:space="preserve">
A partir de l'exigence de pilotage d'un même système, l'objectif est de mettre en évidence l'intérêt de la logique  événementielle ou séquentielle.
</t>
    </r>
    <r>
      <rPr>
        <b/>
        <u/>
        <sz val="11"/>
        <color theme="1"/>
        <rFont val="Calibri"/>
        <family val="2"/>
        <scheme val="minor"/>
      </rPr>
      <t xml:space="preserve">Lien Fiche Synthèse
</t>
    </r>
  </si>
  <si>
    <r>
      <t>Détails relatifs à la séquence :</t>
    </r>
    <r>
      <rPr>
        <sz val="11"/>
        <color theme="1"/>
        <rFont val="Calibri"/>
        <family val="2"/>
        <scheme val="minor"/>
      </rPr>
      <t xml:space="preserve">
Evaluation du rendement global d'un système, des pertes et des hypothèses classiques dans le domaine énergétique.
</t>
    </r>
    <r>
      <rPr>
        <b/>
        <u/>
        <sz val="11"/>
        <color theme="1"/>
        <rFont val="Calibri"/>
        <family val="2"/>
        <scheme val="minor"/>
      </rPr>
      <t xml:space="preserve">Lien Fiche Synthèse
</t>
    </r>
  </si>
  <si>
    <t>Mesurer la consommation énergétique de deux systèmes du laboratoire (1 panneau solaire et 1 chaine d'énergie alimentation + onduleur+Récepteur) pour estimer les rendements</t>
  </si>
  <si>
    <t>Etudes différents modèles multiphysique (hydrau, thermique elec et méca) dans le but d'identifier les grandeurs influentes d'un modèle sans volonté de caractériser les écarts avec le réel. Modèles illustrant les exercices de la séquence sur l'énergie.</t>
  </si>
  <si>
    <t>Démarche de modélisation et de simulation.</t>
  </si>
  <si>
    <t>Modélisation thermique d'une paroi</t>
  </si>
  <si>
    <t>Station STEP</t>
  </si>
  <si>
    <t>Modélisation d'une installation de production d'eau chaude sanitaire</t>
  </si>
  <si>
    <r>
      <t>Détails relatifs à la séquence :</t>
    </r>
    <r>
      <rPr>
        <sz val="11"/>
        <color theme="1"/>
        <rFont val="Calibri"/>
        <family val="2"/>
        <scheme val="minor"/>
      </rPr>
      <t xml:space="preserve">
Présenter aux élèves la démarche de simulation et notamment à partir des modèles multiphysiques, dans le but de mettre en évidence l'analogie des grandeurs (Grandeur efforts et Flux) quels que soient les domaines (Hydraulique, thermique, mécanique, électrique). Nous aborderons égamlement la notion de limite du modèle. </t>
    </r>
  </si>
  <si>
    <t>Comment décrire et modifier le comportement d'un système ?</t>
  </si>
  <si>
    <t>De l'usage d'un produit aux paramètres de sa conception.</t>
  </si>
  <si>
    <t>Imaginer une architecture de transformation de mouvement.</t>
  </si>
  <si>
    <t>Comment circule l'information au sein d'un système ?</t>
  </si>
  <si>
    <t>Quels sont les critères à respecter pour construire en zone sismique ?</t>
  </si>
  <si>
    <t>Comment créer le mouvement ?</t>
  </si>
  <si>
    <t>Comment modifier le mouvement ?</t>
  </si>
  <si>
    <t>Communiquer grâce aux réseaux</t>
  </si>
  <si>
    <t>Pourquoi et comment mesurer la masse d'un objet ou d'une personne ?</t>
  </si>
  <si>
    <t>Peut on parler de produit propre ?</t>
  </si>
  <si>
    <t>Pourquoi ça résiste ?</t>
  </si>
  <si>
    <t>Peut on réaliser un modèle prédictif ?</t>
  </si>
  <si>
    <t>Programmer un système afin de mettre en évidence le type de pilotage en fonction du contexte :
 logique   évenementielle ou le séquentiel.</t>
  </si>
  <si>
    <t>Démarche de modélisation et de simulation d'un système réel distant.</t>
  </si>
  <si>
    <t>Fiche de séquence pédagogique
Premiére S Sciences de l'ingénieur</t>
  </si>
  <si>
    <t>Quelles solutions pour un déplacement omnidirectionnel ?</t>
  </si>
  <si>
    <r>
      <t>Détails relatifs à la séquence :</t>
    </r>
    <r>
      <rPr>
        <sz val="11"/>
        <color theme="1"/>
        <rFont val="Calibri"/>
        <family val="2"/>
        <scheme val="minor"/>
      </rPr>
      <t xml:space="preserve">
A partir d'une étude de cas par exemple sur une voiture électrique et son modèle associé, analyse du compromis entre autonomie et masse des batteries puis mise en évidence de l'intérêt de la réversibilité introduction des quadrants de  fonctionnement.</t>
    </r>
    <r>
      <rPr>
        <b/>
        <u/>
        <sz val="11"/>
        <color theme="1"/>
        <rFont val="Calibri"/>
        <family val="2"/>
        <scheme val="minor"/>
      </rPr>
      <t xml:space="preserve">
</t>
    </r>
  </si>
  <si>
    <t>Que peut on espérer en termes d'autonomie des  énergies embarquées ?</t>
  </si>
  <si>
    <t>Comment mesurer les performances d'un système ?</t>
  </si>
  <si>
    <t>Comment contrôler la performance d'un système ?</t>
  </si>
  <si>
    <r>
      <t>Détails relatifs à la séquence :</t>
    </r>
    <r>
      <rPr>
        <sz val="11"/>
        <color theme="1"/>
        <rFont val="Calibri"/>
        <family val="2"/>
        <scheme val="minor"/>
      </rPr>
      <t xml:space="preserve">
</t>
    </r>
  </si>
  <si>
    <t>Travaux dirigés</t>
  </si>
  <si>
    <t>0h</t>
  </si>
  <si>
    <t>Les formes géométriques élémentaires et leurs paramètres</t>
  </si>
  <si>
    <t>identification par coloriage des formes géométriques sur des modeles volumiques de pièces</t>
  </si>
  <si>
    <t>contruire un modèle sur modeleur "Un modèle qui saura évoluer avec l’intention de conception"</t>
  </si>
  <si>
    <t>Réaliser un modèle volumique de la toiture de l'école des maçons de Gaudi (Barcelone) - paramètre de modèle, esquisse piloté par équations, sinusoide, surface, comparaison modèle réel</t>
  </si>
  <si>
    <t>Etre capable de livrer le fichier de toiture à l'enseignant, ainsi qu'un petit compte-rendu associé</t>
  </si>
  <si>
    <t>Un monocycle stylisé</t>
  </si>
  <si>
    <r>
      <t>Détails relatifs à la séquence :</t>
    </r>
    <r>
      <rPr>
        <sz val="11"/>
        <color theme="1"/>
        <rFont val="Calibri"/>
        <family val="2"/>
        <scheme val="minor"/>
      </rPr>
      <t xml:space="preserve">
Courte séquence pour assoir les éléments essentiels de géométrie associée à la représentation, la modélisation du réel. Définition des formes géométriques élémentaires. Les reconnaître dans les formes des pièces de systèmes qui nous entourent. Utiliser un modeleur volumique pour les générer, les paramétrer. Modéliser une portion d'architecture de façon paramétrée. </t>
    </r>
    <r>
      <rPr>
        <b/>
        <u/>
        <sz val="11"/>
        <color theme="1"/>
        <rFont val="Calibri"/>
        <family val="2"/>
        <scheme val="minor"/>
      </rPr>
      <t xml:space="preserve">
</t>
    </r>
  </si>
  <si>
    <t xml:space="preserve"> Géométrie dans l'espace</t>
  </si>
  <si>
    <t>activité pratique</t>
  </si>
  <si>
    <t>1 heure</t>
  </si>
  <si>
    <t>3*1,5h</t>
  </si>
  <si>
    <t>Sur table</t>
  </si>
  <si>
    <t>Modeleur volumique et module mécanique</t>
  </si>
  <si>
    <t>mallette liaisons</t>
  </si>
  <si>
    <t>Borne réglable</t>
  </si>
  <si>
    <t>hemomixer</t>
  </si>
  <si>
    <t>Barrière Sympact</t>
  </si>
  <si>
    <t>Mini compresseur</t>
  </si>
  <si>
    <t>Secateur</t>
  </si>
  <si>
    <t>Agrafeuse rexel</t>
  </si>
  <si>
    <t>Robot quadrupède : depuis une video d'un robot quadrupède, proposer un schéma cinématique d'une patte, construire un modèle volumique correpondant, animer via le module mécanique pour décrire une cinematique de patte choisie (utilisation de courbe de déplacmeent pour les articulations)</t>
  </si>
  <si>
    <t>Modelisation de de système : construction de schémas, lecture de schéma, construction de modèle meca3D</t>
  </si>
  <si>
    <t>Activité sur modeleur, mettre en contact des volumes aux enveloppes élémentaires</t>
  </si>
  <si>
    <t>Cours modélisation des liaisons</t>
  </si>
  <si>
    <t>Découverte Meca3D</t>
  </si>
  <si>
    <r>
      <t>Détails relatifs à la séquence :</t>
    </r>
    <r>
      <rPr>
        <sz val="11"/>
        <color theme="1"/>
        <rFont val="Calibri"/>
        <family val="2"/>
        <scheme val="minor"/>
      </rPr>
      <t xml:space="preserve">
Aborder la question de la modélisation des liaisons, élément incontournable du bloc "transmettre" . Une premiere activité sur modeleur et avec mallette permet de visualiser et décrire les contacts entre éléments géométriques de base. S'ensuit un cours sur la modélisation des liaisons de deux heures. Une initiation à Meca3D, puis une activité de TP sur les systèmes de la salle, avec une synthèse qui met en évidence les architecture mises en oeuvre pour répondre au besoin, et aller du mouvement de l'actionneur au movement qui va permettre d'agir sur la matière d'oeuvre.Tout ceci est réinvesti dans une activité finale de modelisation partielle d'un robot quadrupede. </t>
    </r>
  </si>
  <si>
    <r>
      <t>Détails relatifs à la séquence :</t>
    </r>
    <r>
      <rPr>
        <sz val="11"/>
        <color theme="1"/>
        <rFont val="Calibri"/>
        <family val="2"/>
        <scheme val="minor"/>
      </rPr>
      <t xml:space="preserve">
Les élèves disposent d'une base sur chenille et appréhendent la notion de forttement et d'adhérence. Dans une autre activité ils disposent d'une base roulant avec deux roues motrices parallèles et une roue folle, ils mènent une activité de pilotage pour atteindre une perfomance attendue. Sous forme de mini projet chaque groupe dispose d'une base de déplacement réalisée en matériel légo et comportant trois roues holonomiques. Démarche : déterminer la loi de commande théorique d'une telle base de déplacement, puis programmer celle ci afin de la déplacer dans différentes directions. Synthèse : Notions de mécanique du contact, roulement, glissement, adhérence, frottement. Une évaluation peut-être un rapport sur la comparaison des différents moyens de déplacement.</t>
    </r>
    <r>
      <rPr>
        <b/>
        <u/>
        <sz val="11"/>
        <color theme="1"/>
        <rFont val="Calibri"/>
        <family val="2"/>
        <scheme val="minor"/>
      </rPr>
      <t xml:space="preserve">
</t>
    </r>
  </si>
  <si>
    <t>6h</t>
  </si>
  <si>
    <t>robot hononomique : etude théorique</t>
  </si>
  <si>
    <t>robot holonomique</t>
  </si>
  <si>
    <t>rapport sur la comparaison des trois moyens de déplacement</t>
  </si>
  <si>
    <t>exercices faisant intervenir la modelisation d'actions de contact</t>
  </si>
  <si>
    <t xml:space="preserve">evaluation sur table </t>
  </si>
  <si>
    <t>base deux roues et roue folle</t>
  </si>
  <si>
    <t>base chenille</t>
  </si>
  <si>
    <t>LabviewMindstorm pour le pilotage des robots</t>
  </si>
  <si>
    <r>
      <t>Détails relatifs à la séquence :</t>
    </r>
    <r>
      <rPr>
        <sz val="11"/>
        <color theme="1"/>
        <rFont val="Calibri"/>
        <family val="2"/>
        <scheme val="minor"/>
      </rPr>
      <t xml:space="preserve">
A partir de deux étude de cas les élèves vont découvrir les notions d'impact environnemental et d'énergie grise d'un produit. </t>
    </r>
  </si>
  <si>
    <t>Etude de cas sur l'étude d'un cycle de vie global</t>
  </si>
  <si>
    <t>A écrire en fonction des indicateurs de performance visés ci-dessous</t>
  </si>
  <si>
    <t>Bouteille coca</t>
  </si>
  <si>
    <t>Flocons</t>
  </si>
  <si>
    <t>Vecteurs</t>
  </si>
  <si>
    <t xml:space="preserve">Vidéo sur les familles de matériaux </t>
  </si>
  <si>
    <t xml:space="preserve">Famille de matériaux et propriétés physiques (limite élastique, densité, ténacité, stress, reserves mondiales…) </t>
  </si>
  <si>
    <t>Deux activités une avec simulation comportementale sous Solidworks, et l'autre à partir des diagrammes d'ashby.</t>
  </si>
  <si>
    <t>Tirés de sujets de BAC</t>
  </si>
  <si>
    <t>Notion de poutre</t>
  </si>
  <si>
    <t>Systèmes triangulés avec simulation sous solidworks et étude du comportement de poutres avec RDM Le mans</t>
  </si>
  <si>
    <t>Que faut il retenir ?</t>
  </si>
  <si>
    <t>Diagramme d'Ashby</t>
  </si>
  <si>
    <r>
      <t>Détails relatifs à la séquence :</t>
    </r>
    <r>
      <rPr>
        <sz val="11"/>
        <color theme="1"/>
        <rFont val="Calibri"/>
        <family val="2"/>
        <scheme val="minor"/>
      </rPr>
      <t xml:space="preserve">
Notions de résistance des matériaux en melant des cas d'étude du type structure et pièces mécaniques. Utilisation de résultats issus d'outils tels que Solidworks simulation et RDM le mans. Apport sur les trois liaisons planes et les modèles associés.</t>
    </r>
    <r>
      <rPr>
        <b/>
        <u/>
        <sz val="11"/>
        <color theme="1"/>
        <rFont val="Calibri"/>
        <family val="2"/>
        <scheme val="minor"/>
      </rPr>
      <t xml:space="preserve">
</t>
    </r>
  </si>
  <si>
    <t>Comprendre les règles de constructions parasismiques. Comprendre les forces d'inertie, comprendre les sollicitations mises en jeu lors d'un séisme, et associer un modèle vibratoire</t>
  </si>
  <si>
    <t>Mise en évidence des phénomènes vibratoires à l'aide d'une table vibrante. Faire varier les paramètres influents. Faire des simulations avec un modèle matlab (masse-ressort)</t>
  </si>
  <si>
    <t>Lors de constructions aux Antilles, vous devez choisir entre la construction d'appartements de 15 étages ou de 15 pavillons. Etude d'un spectre de réponse règlemantaire</t>
  </si>
  <si>
    <t>Exercices de résistance de matériaux appliqués à des constructions</t>
  </si>
  <si>
    <t>Table vibrante</t>
  </si>
  <si>
    <t>Modèle multu-physique</t>
  </si>
  <si>
    <t>Dérivation</t>
  </si>
  <si>
    <t>Mesures et incertitudes
Mesure du temps et oscillateur, amortissement</t>
  </si>
  <si>
    <r>
      <t>Détails relatifs à la séquence :</t>
    </r>
    <r>
      <rPr>
        <sz val="11"/>
        <color theme="1"/>
        <rFont val="Calibri"/>
        <family val="2"/>
        <scheme val="minor"/>
      </rPr>
      <t xml:space="preserve">
A partir d'une étude de cas sur la construction en zone sismique nous allons pouvoir indroduire les notions de modèle oscillant, de résonnance et identifier un système du second ordre.  Démarche envisagée : Analyse des contraintes d'une telle construction, essais sur table vibrante, analyse et utilisation d'un modèle numérique correspondant puis conclusions sur le type de structure à prévoir.</t>
    </r>
  </si>
  <si>
    <t>indic  3</t>
  </si>
  <si>
    <t>indic  4</t>
  </si>
  <si>
    <t>indic  5</t>
  </si>
  <si>
    <t>indic  6</t>
  </si>
  <si>
    <t>indic  7</t>
  </si>
  <si>
    <t>indic  8</t>
  </si>
  <si>
    <t>indic  9</t>
  </si>
  <si>
    <t>indic  10</t>
  </si>
  <si>
    <t>indic  11</t>
  </si>
  <si>
    <t>Dérivation et intégration</t>
  </si>
  <si>
    <t>Notion de pression
Mesures et incertitudes</t>
  </si>
  <si>
    <t>Introduire la problématique et susciter l'intérêt Définir le vocabulaire Définir les sollicitations</t>
  </si>
  <si>
    <t>essais de traction</t>
  </si>
  <si>
    <t>essais de flexion</t>
  </si>
  <si>
    <t xml:space="preserve">A partir de mesures expérimentales, définir le domaine élastique,  établir la relation entre effort et déformation. </t>
  </si>
  <si>
    <t>Synthèse de TP et exercices sur les sollicitations</t>
  </si>
  <si>
    <t>Comment créer un modèle. Modèle causal et acausal. Pour favoriser l'autonomie du TP prochain, expliquer le fonctionnement d'une jauge de contrainte et du pont de Wheastone</t>
  </si>
  <si>
    <t>Compléter les modèles de deux pèse-personnes: un mécanique et un numérique</t>
  </si>
  <si>
    <t>pèse personne mécanique</t>
  </si>
  <si>
    <t>pèse personne numérique</t>
  </si>
  <si>
    <t>Synthèse de TP et étude de modèles</t>
  </si>
  <si>
    <t>Etude d'une cabine de téléphérique</t>
  </si>
  <si>
    <t>Comprendre la chaine d'information du module de pesée de l'hemomixer et effectuer des mesures sur la chaîne</t>
  </si>
  <si>
    <t>Etude des instruments à corde vibrante en spé physique pour la compréhension du capteur à corde vibrante embarqué dans les téléphériques</t>
  </si>
  <si>
    <r>
      <t>Détails relatifs à la séquence :</t>
    </r>
    <r>
      <rPr>
        <sz val="11"/>
        <color theme="1"/>
        <rFont val="Calibri"/>
        <family val="2"/>
        <scheme val="minor"/>
      </rPr>
      <t xml:space="preserve">
Cette séquence va permettre aux élèves de modéliser une chaîne d’information sur différents types de systèmes de pesée. Chaines d'informations basées sur l'acquisition de la déformation de solides.</t>
    </r>
    <r>
      <rPr>
        <b/>
        <u/>
        <sz val="11"/>
        <color theme="1"/>
        <rFont val="Calibri"/>
        <family val="2"/>
        <scheme val="minor"/>
      </rPr>
      <t xml:space="preserve">
</t>
    </r>
  </si>
  <si>
    <r>
      <t>Détails relatifs à la séquence :</t>
    </r>
    <r>
      <rPr>
        <sz val="11"/>
        <color theme="1"/>
        <rFont val="Calibri"/>
        <family val="2"/>
        <scheme val="minor"/>
      </rPr>
      <t xml:space="preserve">
Découverte des notions associées au réseau à travers diverses activités.</t>
    </r>
  </si>
  <si>
    <t>maison</t>
  </si>
  <si>
    <t>diapo internet</t>
  </si>
  <si>
    <t>02_exo_reseaux_ip</t>
  </si>
  <si>
    <t>tp_camera_ip</t>
  </si>
  <si>
    <t>tp_reseau_maison</t>
  </si>
  <si>
    <t>02_tp_lyre</t>
  </si>
  <si>
    <t>01_td_reseaux
IP</t>
  </si>
  <si>
    <t>02_td_reseaux
IP</t>
  </si>
  <si>
    <t>eval_reseaux.odt</t>
  </si>
  <si>
    <t>Représentation des nombres entiers, logique</t>
  </si>
  <si>
    <t>Tensions différentielles, réflexion lumière</t>
  </si>
  <si>
    <r>
      <t xml:space="preserve">Détails relatifs à la séquence :
</t>
    </r>
    <r>
      <rPr>
        <sz val="11"/>
        <color theme="1"/>
        <rFont val="Calibri"/>
        <family val="2"/>
        <scheme val="minor"/>
      </rPr>
      <t xml:space="preserve">Cette séquence a pour but de permettre aux élèves de savoir reconnaitre un système asservi. De plus, elle apporte quelques notions sur les correcteurs PID. 
</t>
    </r>
    <r>
      <rPr>
        <b/>
        <u/>
        <sz val="11"/>
        <color theme="1"/>
        <rFont val="Calibri"/>
        <family val="2"/>
        <scheme val="minor"/>
      </rPr>
      <t xml:space="preserve">
</t>
    </r>
  </si>
  <si>
    <t>cheville nao</t>
  </si>
  <si>
    <t>eval_asservissement.odt</t>
  </si>
  <si>
    <t>four modélisation matlab</t>
  </si>
  <si>
    <t>Lecture sous geogebra</t>
  </si>
  <si>
    <t>Frottements,radiation, convection, conduction</t>
  </si>
  <si>
    <t>01_presentation.odp</t>
  </si>
  <si>
    <t>02_analyse_des_parametres_influents.odt</t>
  </si>
  <si>
    <t>robot_modele_multi-physique.odt</t>
  </si>
  <si>
    <t>tp_tapis_de_course.pdf</t>
  </si>
  <si>
    <t>01_thermique_cours.odt</t>
  </si>
  <si>
    <t>tp_ballon_ecs.odt</t>
  </si>
  <si>
    <t>tp_solaire.odt</t>
  </si>
  <si>
    <t>tp_bouilloire.odt</t>
  </si>
  <si>
    <t>Piscine.odt</t>
  </si>
  <si>
    <t>orienteur-solaire.odt</t>
  </si>
  <si>
    <t>1,5h</t>
  </si>
  <si>
    <r>
      <t>Détails relatifs à la séquence :</t>
    </r>
    <r>
      <rPr>
        <sz val="11"/>
        <color theme="1"/>
        <rFont val="Calibri"/>
        <family val="2"/>
        <scheme val="minor"/>
      </rPr>
      <t xml:space="preserve">
Cette séquence a pour objectif de montrer l'utilité des modèles numériques comme outil de conception.</t>
    </r>
  </si>
</sst>
</file>

<file path=xl/styles.xml><?xml version="1.0" encoding="utf-8"?>
<styleSheet xmlns="http://schemas.openxmlformats.org/spreadsheetml/2006/main">
  <fonts count="44">
    <font>
      <sz val="11"/>
      <color theme="1"/>
      <name val="Calibri"/>
      <family val="2"/>
      <scheme val="minor"/>
    </font>
    <font>
      <sz val="10"/>
      <name val="Times New Roman"/>
      <family val="1"/>
    </font>
    <font>
      <b/>
      <sz val="12"/>
      <name val="Arial"/>
      <family val="2"/>
    </font>
    <font>
      <b/>
      <sz val="11"/>
      <name val="Arial"/>
      <family val="2"/>
    </font>
    <font>
      <b/>
      <sz val="12"/>
      <color theme="1"/>
      <name val="Calibri"/>
      <family val="2"/>
      <scheme val="minor"/>
    </font>
    <font>
      <sz val="10"/>
      <name val="Times New Roman"/>
      <family val="1"/>
    </font>
    <font>
      <sz val="9"/>
      <name val="Arial"/>
      <family val="2"/>
    </font>
    <font>
      <vertAlign val="superscript"/>
      <sz val="9"/>
      <name val="Arial"/>
      <family val="2"/>
    </font>
    <font>
      <b/>
      <u/>
      <sz val="9"/>
      <name val="Arial"/>
      <family val="2"/>
    </font>
    <font>
      <b/>
      <sz val="9"/>
      <name val="Arial"/>
      <family val="2"/>
    </font>
    <font>
      <u/>
      <sz val="9"/>
      <name val="Arial"/>
      <family val="2"/>
    </font>
    <font>
      <sz val="9"/>
      <color rgb="FFFF0000"/>
      <name val="Arial"/>
      <family val="2"/>
    </font>
    <font>
      <sz val="9"/>
      <color rgb="FF000000"/>
      <name val="Arial"/>
      <family val="2"/>
    </font>
    <font>
      <sz val="10"/>
      <name val="Arial"/>
      <family val="2"/>
    </font>
    <font>
      <sz val="20"/>
      <name val="Arial"/>
      <family val="2"/>
    </font>
    <font>
      <sz val="10"/>
      <color theme="1"/>
      <name val="Arial"/>
      <family val="2"/>
    </font>
    <font>
      <sz val="11"/>
      <color theme="1"/>
      <name val="Arial"/>
      <family val="2"/>
    </font>
    <font>
      <b/>
      <sz val="10"/>
      <color theme="1"/>
      <name val="Arial"/>
      <family val="2"/>
    </font>
    <font>
      <b/>
      <sz val="11"/>
      <color theme="1"/>
      <name val="Arial"/>
      <family val="2"/>
    </font>
    <font>
      <b/>
      <sz val="10"/>
      <color indexed="10"/>
      <name val="Arial"/>
      <family val="2"/>
    </font>
    <font>
      <b/>
      <sz val="10"/>
      <color rgb="FFFF0000"/>
      <name val="Arial"/>
      <family val="2"/>
    </font>
    <font>
      <b/>
      <sz val="11"/>
      <color theme="1"/>
      <name val="Calibri"/>
      <family val="2"/>
      <scheme val="minor"/>
    </font>
    <font>
      <b/>
      <sz val="10"/>
      <name val="Arial"/>
      <family val="2"/>
    </font>
    <font>
      <b/>
      <sz val="14"/>
      <color rgb="FFFF0000"/>
      <name val="Calibri"/>
      <family val="2"/>
      <scheme val="minor"/>
    </font>
    <font>
      <b/>
      <sz val="10"/>
      <color theme="1"/>
      <name val="Calibri"/>
      <family val="2"/>
      <scheme val="minor"/>
    </font>
    <font>
      <b/>
      <sz val="14"/>
      <color theme="1"/>
      <name val="Calibri"/>
      <family val="2"/>
      <scheme val="minor"/>
    </font>
    <font>
      <sz val="8"/>
      <name val="Arial"/>
      <family val="2"/>
    </font>
    <font>
      <b/>
      <sz val="10"/>
      <color indexed="9"/>
      <name val="Arial"/>
      <family val="2"/>
    </font>
    <font>
      <sz val="6"/>
      <name val="Arial"/>
      <family val="2"/>
    </font>
    <font>
      <b/>
      <sz val="8"/>
      <name val="Arial"/>
      <family val="2"/>
    </font>
    <font>
      <b/>
      <sz val="22"/>
      <color rgb="FFFF0000"/>
      <name val="Calibri"/>
      <family val="2"/>
      <scheme val="minor"/>
    </font>
    <font>
      <b/>
      <sz val="26"/>
      <color theme="1"/>
      <name val="Calibri"/>
      <family val="2"/>
      <scheme val="minor"/>
    </font>
    <font>
      <b/>
      <i/>
      <sz val="22"/>
      <color theme="1"/>
      <name val="Calibri"/>
      <family val="2"/>
      <scheme val="minor"/>
    </font>
    <font>
      <sz val="16"/>
      <name val="Arial"/>
      <family val="2"/>
    </font>
    <font>
      <sz val="11"/>
      <name val="Arial"/>
      <family val="2"/>
    </font>
    <font>
      <b/>
      <sz val="14"/>
      <name val="Calibri"/>
      <family val="2"/>
      <scheme val="minor"/>
    </font>
    <font>
      <b/>
      <u/>
      <sz val="12"/>
      <color theme="1"/>
      <name val="Calibri"/>
      <family val="2"/>
      <scheme val="minor"/>
    </font>
    <font>
      <b/>
      <sz val="9"/>
      <name val="Calibri"/>
      <family val="2"/>
      <scheme val="minor"/>
    </font>
    <font>
      <sz val="10"/>
      <color rgb="FFFF0000"/>
      <name val="Arial"/>
      <family val="2"/>
    </font>
    <font>
      <b/>
      <sz val="9"/>
      <color theme="1"/>
      <name val="Calibri"/>
      <family val="2"/>
      <scheme val="minor"/>
    </font>
    <font>
      <i/>
      <sz val="14"/>
      <color theme="1"/>
      <name val="Calibri"/>
      <family val="2"/>
      <scheme val="minor"/>
    </font>
    <font>
      <b/>
      <u/>
      <sz val="11"/>
      <color theme="1"/>
      <name val="Calibri"/>
      <family val="2"/>
      <scheme val="minor"/>
    </font>
    <font>
      <b/>
      <sz val="9"/>
      <name val="Calibri"/>
      <family val="2"/>
      <charset val="1"/>
    </font>
    <font>
      <b/>
      <sz val="9"/>
      <color rgb="FF000000"/>
      <name val="Calibri"/>
      <family val="2"/>
      <charset val="1"/>
    </font>
  </fonts>
  <fills count="20">
    <fill>
      <patternFill patternType="none"/>
    </fill>
    <fill>
      <patternFill patternType="gray125"/>
    </fill>
    <fill>
      <patternFill patternType="solid">
        <fgColor rgb="FFD3EBF1"/>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tint="0.79998168889431442"/>
        <bgColor theme="4" tint="0.79998168889431442"/>
      </patternFill>
    </fill>
    <fill>
      <patternFill patternType="solid">
        <fgColor theme="3" tint="0.39997558519241921"/>
        <bgColor theme="4" tint="0.79998168889431442"/>
      </patternFill>
    </fill>
    <fill>
      <patternFill patternType="solid">
        <fgColor theme="8" tint="0.79998168889431442"/>
        <bgColor theme="8" tint="0.79998168889431442"/>
      </patternFill>
    </fill>
    <fill>
      <patternFill patternType="solid">
        <fgColor theme="6"/>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theme="4" tint="0.79998168889431442"/>
      </patternFill>
    </fill>
    <fill>
      <patternFill patternType="solid">
        <fgColor theme="7" tint="0.59999389629810485"/>
        <bgColor indexed="64"/>
      </patternFill>
    </fill>
    <fill>
      <patternFill patternType="solid">
        <fgColor theme="7" tint="0.59999389629810485"/>
        <bgColor theme="4" tint="0.79998168889431442"/>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style="thin">
        <color auto="1"/>
      </left>
      <right style="medium">
        <color auto="1"/>
      </right>
      <top style="thin">
        <color auto="1"/>
      </top>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auto="1"/>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diagonal/>
    </border>
    <border>
      <left style="medium">
        <color indexed="64"/>
      </left>
      <right style="thin">
        <color theme="8"/>
      </right>
      <top style="medium">
        <color indexed="64"/>
      </top>
      <bottom style="medium">
        <color indexed="64"/>
      </bottom>
      <diagonal/>
    </border>
    <border>
      <left/>
      <right style="thin">
        <color theme="8"/>
      </right>
      <top style="medium">
        <color indexed="64"/>
      </top>
      <bottom style="medium">
        <color indexed="64"/>
      </bottom>
      <diagonal/>
    </border>
    <border>
      <left style="thin">
        <color theme="8"/>
      </left>
      <right/>
      <top/>
      <bottom/>
      <diagonal/>
    </border>
    <border>
      <left style="medium">
        <color indexed="64"/>
      </left>
      <right/>
      <top style="medium">
        <color indexed="64"/>
      </top>
      <bottom style="thin">
        <color theme="8"/>
      </bottom>
      <diagonal/>
    </border>
    <border>
      <left style="medium">
        <color indexed="64"/>
      </left>
      <right/>
      <top/>
      <bottom style="thin">
        <color theme="8"/>
      </bottom>
      <diagonal/>
    </border>
    <border>
      <left style="medium">
        <color indexed="64"/>
      </left>
      <right style="medium">
        <color indexed="64"/>
      </right>
      <top/>
      <bottom style="thin">
        <color theme="8"/>
      </bottom>
      <diagonal/>
    </border>
    <border>
      <left style="thin">
        <color theme="8"/>
      </left>
      <right/>
      <top/>
      <bottom style="thin">
        <color theme="8"/>
      </bottom>
      <diagonal/>
    </border>
    <border>
      <left style="medium">
        <color indexed="64"/>
      </left>
      <right style="medium">
        <color indexed="64"/>
      </right>
      <top style="medium">
        <color indexed="64"/>
      </top>
      <bottom style="thin">
        <color theme="8"/>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medium">
        <color auto="1"/>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auto="1"/>
      </bottom>
      <diagonal/>
    </border>
    <border>
      <left/>
      <right style="thin">
        <color indexed="64"/>
      </right>
      <top/>
      <bottom style="medium">
        <color auto="1"/>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auto="1"/>
      </top>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s>
  <cellStyleXfs count="3">
    <xf numFmtId="0" fontId="0" fillId="0" borderId="0"/>
    <xf numFmtId="0" fontId="1" fillId="0" borderId="0"/>
    <xf numFmtId="0" fontId="5" fillId="0" borderId="0"/>
  </cellStyleXfs>
  <cellXfs count="669">
    <xf numFmtId="0" fontId="0" fillId="0" borderId="0" xfId="0"/>
    <xf numFmtId="0" fontId="2" fillId="0" borderId="0" xfId="1" applyFont="1" applyAlignment="1">
      <alignment vertical="center"/>
    </xf>
    <xf numFmtId="0" fontId="3" fillId="0" borderId="0" xfId="1" applyFont="1"/>
    <xf numFmtId="0" fontId="4" fillId="0" borderId="0" xfId="1" applyFont="1" applyAlignment="1">
      <alignment horizontal="left"/>
    </xf>
    <xf numFmtId="0" fontId="1" fillId="0" borderId="0" xfId="1"/>
    <xf numFmtId="0" fontId="1" fillId="0" borderId="0" xfId="1" applyAlignment="1">
      <alignment horizontal="center"/>
    </xf>
    <xf numFmtId="0" fontId="3" fillId="0" borderId="1" xfId="1" applyFont="1" applyBorder="1" applyAlignment="1">
      <alignment horizontal="left"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vertical="center" wrapText="1"/>
    </xf>
    <xf numFmtId="0" fontId="6" fillId="3"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6" fillId="4" borderId="1" xfId="1" applyFont="1" applyFill="1" applyBorder="1" applyAlignment="1">
      <alignment horizontal="center" vertical="center" wrapText="1"/>
    </xf>
    <xf numFmtId="0" fontId="1" fillId="0" borderId="1" xfId="1" applyBorder="1" applyAlignment="1">
      <alignment horizontal="center"/>
    </xf>
    <xf numFmtId="0" fontId="9" fillId="0" borderId="1" xfId="1" applyFont="1" applyBorder="1" applyAlignment="1">
      <alignment horizontal="center" vertical="center" wrapText="1"/>
    </xf>
    <xf numFmtId="0" fontId="10" fillId="0" borderId="1" xfId="1" applyFont="1" applyBorder="1" applyAlignment="1">
      <alignment horizontal="left" vertical="center" wrapText="1"/>
    </xf>
    <xf numFmtId="0" fontId="10" fillId="0" borderId="1" xfId="1" applyFont="1" applyBorder="1" applyAlignment="1">
      <alignment vertical="center" wrapText="1"/>
    </xf>
    <xf numFmtId="0" fontId="3" fillId="0" borderId="0" xfId="1" applyFont="1" applyAlignment="1">
      <alignment horizontal="left"/>
    </xf>
    <xf numFmtId="0" fontId="12" fillId="0" borderId="1" xfId="1" applyFont="1" applyBorder="1" applyAlignment="1">
      <alignment vertical="center" wrapText="1"/>
    </xf>
    <xf numFmtId="0" fontId="13" fillId="0" borderId="0" xfId="1" applyFont="1" applyFill="1" applyBorder="1"/>
    <xf numFmtId="0" fontId="18" fillId="0" borderId="12" xfId="1" applyFont="1" applyFill="1" applyBorder="1" applyAlignment="1">
      <alignment horizontal="center" vertical="center" wrapText="1"/>
    </xf>
    <xf numFmtId="0" fontId="16" fillId="0" borderId="12" xfId="1" applyFont="1" applyFill="1" applyBorder="1" applyAlignment="1">
      <alignment textRotation="90" wrapText="1"/>
    </xf>
    <xf numFmtId="0" fontId="16" fillId="0" borderId="13" xfId="1" applyFont="1" applyFill="1" applyBorder="1" applyAlignment="1">
      <alignment textRotation="90"/>
    </xf>
    <xf numFmtId="0" fontId="19" fillId="0" borderId="1" xfId="1" applyFont="1" applyFill="1" applyBorder="1" applyAlignment="1">
      <alignment horizontal="center" vertical="center"/>
    </xf>
    <xf numFmtId="0" fontId="15" fillId="0" borderId="1" xfId="1" applyFont="1" applyFill="1" applyBorder="1"/>
    <xf numFmtId="0" fontId="15" fillId="0" borderId="15" xfId="1" applyFont="1" applyFill="1" applyBorder="1"/>
    <xf numFmtId="0" fontId="15" fillId="0" borderId="1"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7" xfId="1" applyFont="1" applyFill="1" applyBorder="1"/>
    <xf numFmtId="0" fontId="15" fillId="0" borderId="18" xfId="1" applyFont="1" applyFill="1" applyBorder="1"/>
    <xf numFmtId="0" fontId="19" fillId="5" borderId="1" xfId="1" applyFont="1" applyFill="1" applyBorder="1" applyAlignment="1">
      <alignment horizontal="center" vertical="center"/>
    </xf>
    <xf numFmtId="0" fontId="15" fillId="5" borderId="1" xfId="1" applyFont="1" applyFill="1" applyBorder="1" applyAlignment="1">
      <alignment horizontal="center" vertical="center"/>
    </xf>
    <xf numFmtId="0" fontId="15" fillId="5" borderId="1" xfId="1" applyFont="1" applyFill="1" applyBorder="1"/>
    <xf numFmtId="0" fontId="15" fillId="5" borderId="15" xfId="1" applyFont="1" applyFill="1" applyBorder="1"/>
    <xf numFmtId="0" fontId="15" fillId="5" borderId="18" xfId="1" applyFont="1" applyFill="1" applyBorder="1"/>
    <xf numFmtId="0" fontId="15" fillId="0" borderId="2" xfId="1" applyFont="1" applyFill="1" applyBorder="1" applyAlignment="1">
      <alignment horizontal="center" vertical="center"/>
    </xf>
    <xf numFmtId="0" fontId="15" fillId="0" borderId="2" xfId="1" applyFont="1" applyFill="1" applyBorder="1"/>
    <xf numFmtId="0" fontId="19" fillId="6" borderId="1" xfId="1" applyFont="1" applyFill="1" applyBorder="1" applyAlignment="1">
      <alignment horizontal="center" vertical="center"/>
    </xf>
    <xf numFmtId="0" fontId="15" fillId="6" borderId="1" xfId="1" applyFont="1" applyFill="1" applyBorder="1"/>
    <xf numFmtId="0" fontId="15" fillId="6" borderId="15" xfId="1" applyFont="1" applyFill="1" applyBorder="1"/>
    <xf numFmtId="0" fontId="20" fillId="6" borderId="1" xfId="1" applyFont="1" applyFill="1" applyBorder="1" applyAlignment="1">
      <alignment horizontal="center" vertical="center"/>
    </xf>
    <xf numFmtId="0" fontId="15" fillId="6" borderId="1" xfId="1" applyFont="1" applyFill="1" applyBorder="1" applyAlignment="1">
      <alignment horizontal="center" vertical="center"/>
    </xf>
    <xf numFmtId="0" fontId="15" fillId="6" borderId="17" xfId="1" applyFont="1" applyFill="1" applyBorder="1" applyAlignment="1">
      <alignment horizontal="center" vertical="center"/>
    </xf>
    <xf numFmtId="0" fontId="15" fillId="6" borderId="17" xfId="1" applyFont="1" applyFill="1" applyBorder="1"/>
    <xf numFmtId="0" fontId="15" fillId="0" borderId="25" xfId="1" applyFont="1" applyFill="1" applyBorder="1" applyAlignment="1">
      <alignment horizontal="left" vertical="center" wrapText="1"/>
    </xf>
    <xf numFmtId="0" fontId="18" fillId="0" borderId="11" xfId="1" applyFont="1" applyFill="1" applyBorder="1" applyAlignment="1">
      <alignment horizontal="center" vertical="center" wrapText="1"/>
    </xf>
    <xf numFmtId="0" fontId="18" fillId="0" borderId="13" xfId="1" applyNumberFormat="1" applyFont="1" applyFill="1" applyBorder="1" applyAlignment="1">
      <alignment horizontal="center" vertical="center" wrapText="1"/>
    </xf>
    <xf numFmtId="0" fontId="19" fillId="5" borderId="14" xfId="1" applyFont="1" applyFill="1" applyBorder="1" applyAlignment="1">
      <alignment horizontal="center" vertical="center"/>
    </xf>
    <xf numFmtId="0" fontId="19" fillId="6" borderId="15" xfId="1" applyNumberFormat="1" applyFont="1" applyFill="1" applyBorder="1" applyAlignment="1">
      <alignment horizontal="center" vertical="center"/>
    </xf>
    <xf numFmtId="0" fontId="19" fillId="0" borderId="15" xfId="1" applyNumberFormat="1" applyFont="1" applyFill="1" applyBorder="1" applyAlignment="1">
      <alignment horizontal="center" vertical="center"/>
    </xf>
    <xf numFmtId="0" fontId="19" fillId="0" borderId="14" xfId="1" applyFont="1" applyFill="1" applyBorder="1" applyAlignment="1">
      <alignment horizontal="center" vertical="center"/>
    </xf>
    <xf numFmtId="0" fontId="19" fillId="6" borderId="14" xfId="1" applyFont="1" applyFill="1" applyBorder="1" applyAlignment="1">
      <alignment horizontal="center" vertical="center"/>
    </xf>
    <xf numFmtId="0" fontId="20" fillId="6" borderId="14" xfId="1" applyFont="1" applyFill="1" applyBorder="1" applyAlignment="1">
      <alignment horizontal="center" vertical="center"/>
    </xf>
    <xf numFmtId="0" fontId="19" fillId="5" borderId="15" xfId="1" applyNumberFormat="1" applyFont="1" applyFill="1" applyBorder="1" applyAlignment="1">
      <alignment horizontal="center" vertical="center"/>
    </xf>
    <xf numFmtId="0" fontId="15" fillId="6" borderId="14" xfId="1" applyFont="1" applyFill="1" applyBorder="1" applyAlignment="1">
      <alignment horizontal="center" vertical="center"/>
    </xf>
    <xf numFmtId="0" fontId="15" fillId="6" borderId="15" xfId="1" applyNumberFormat="1" applyFont="1" applyFill="1" applyBorder="1" applyAlignment="1">
      <alignment horizontal="center" vertical="center"/>
    </xf>
    <xf numFmtId="0" fontId="15" fillId="0" borderId="14" xfId="1" applyFont="1" applyFill="1" applyBorder="1" applyAlignment="1">
      <alignment horizontal="center" vertical="center"/>
    </xf>
    <xf numFmtId="0" fontId="15" fillId="0" borderId="15" xfId="1" applyNumberFormat="1" applyFont="1" applyFill="1" applyBorder="1" applyAlignment="1">
      <alignment horizontal="center" vertical="center"/>
    </xf>
    <xf numFmtId="0" fontId="15" fillId="6" borderId="16" xfId="1" applyFont="1" applyFill="1" applyBorder="1" applyAlignment="1">
      <alignment horizontal="center" vertical="center"/>
    </xf>
    <xf numFmtId="0" fontId="15" fillId="6" borderId="18" xfId="1" applyNumberFormat="1" applyFont="1" applyFill="1" applyBorder="1" applyAlignment="1">
      <alignment horizontal="center" vertical="center"/>
    </xf>
    <xf numFmtId="0" fontId="15" fillId="0" borderId="28" xfId="1" applyFont="1" applyFill="1" applyBorder="1"/>
    <xf numFmtId="0" fontId="16" fillId="0" borderId="13" xfId="1" applyFont="1" applyFill="1" applyBorder="1" applyAlignment="1">
      <alignment textRotation="90" wrapText="1"/>
    </xf>
    <xf numFmtId="0" fontId="15" fillId="5" borderId="14" xfId="1" applyFont="1" applyFill="1" applyBorder="1" applyAlignment="1">
      <alignment horizontal="center" vertical="center"/>
    </xf>
    <xf numFmtId="0" fontId="15" fillId="6" borderId="18" xfId="1" applyFont="1" applyFill="1" applyBorder="1"/>
    <xf numFmtId="0" fontId="16" fillId="0" borderId="11" xfId="1" applyFont="1" applyFill="1" applyBorder="1" applyAlignment="1">
      <alignment textRotation="90" wrapText="1"/>
    </xf>
    <xf numFmtId="0" fontId="15" fillId="6" borderId="14" xfId="1" applyFont="1" applyFill="1" applyBorder="1"/>
    <xf numFmtId="0" fontId="15" fillId="0" borderId="14" xfId="1" applyFont="1" applyFill="1" applyBorder="1"/>
    <xf numFmtId="0" fontId="15" fillId="5" borderId="14" xfId="1" applyFont="1" applyFill="1" applyBorder="1"/>
    <xf numFmtId="0" fontId="15" fillId="6" borderId="16" xfId="1" applyFont="1" applyFill="1" applyBorder="1"/>
    <xf numFmtId="0" fontId="16" fillId="0" borderId="11" xfId="1" applyFont="1" applyFill="1" applyBorder="1" applyAlignment="1">
      <alignment textRotation="90"/>
    </xf>
    <xf numFmtId="0" fontId="15" fillId="0" borderId="26" xfId="1" applyFont="1" applyFill="1" applyBorder="1" applyAlignment="1">
      <alignment horizontal="left" vertical="center" wrapText="1"/>
    </xf>
    <xf numFmtId="0" fontId="15" fillId="0" borderId="24" xfId="1" applyFont="1" applyFill="1" applyBorder="1" applyAlignment="1">
      <alignment horizontal="left" vertical="center" wrapText="1"/>
    </xf>
    <xf numFmtId="0" fontId="19" fillId="0" borderId="11" xfId="1" applyFont="1" applyFill="1" applyBorder="1" applyAlignment="1">
      <alignment horizontal="center" vertical="center"/>
    </xf>
    <xf numFmtId="0" fontId="19" fillId="0" borderId="16" xfId="1" applyFont="1" applyFill="1" applyBorder="1" applyAlignment="1">
      <alignment horizontal="center" vertical="center"/>
    </xf>
    <xf numFmtId="0" fontId="19" fillId="5" borderId="12" xfId="1" applyFont="1" applyFill="1" applyBorder="1" applyAlignment="1">
      <alignment horizontal="center" vertical="center"/>
    </xf>
    <xf numFmtId="0" fontId="19" fillId="5" borderId="17"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NumberFormat="1" applyFont="1" applyFill="1" applyBorder="1" applyAlignment="1">
      <alignment horizontal="center" vertical="center"/>
    </xf>
    <xf numFmtId="0" fontId="19" fillId="0" borderId="18" xfId="1" applyNumberFormat="1" applyFont="1" applyFill="1" applyBorder="1" applyAlignment="1">
      <alignment horizontal="center" vertical="center"/>
    </xf>
    <xf numFmtId="0" fontId="15" fillId="5" borderId="12" xfId="1" applyFont="1" applyFill="1" applyBorder="1" applyAlignment="1">
      <alignment horizontal="center" vertical="center"/>
    </xf>
    <xf numFmtId="0" fontId="19" fillId="0" borderId="17" xfId="1" applyFont="1" applyFill="1" applyBorder="1" applyAlignment="1">
      <alignment horizontal="center" vertical="center"/>
    </xf>
    <xf numFmtId="0" fontId="15" fillId="0" borderId="12" xfId="1" applyFont="1" applyFill="1" applyBorder="1"/>
    <xf numFmtId="0" fontId="15" fillId="5" borderId="12" xfId="1" applyFont="1" applyFill="1" applyBorder="1"/>
    <xf numFmtId="0" fontId="15" fillId="0" borderId="13" xfId="1" applyFont="1" applyFill="1" applyBorder="1"/>
    <xf numFmtId="0" fontId="15" fillId="0" borderId="11" xfId="1" applyFont="1" applyFill="1" applyBorder="1"/>
    <xf numFmtId="0" fontId="15" fillId="0" borderId="16" xfId="1" applyFont="1" applyFill="1" applyBorder="1"/>
    <xf numFmtId="0" fontId="15" fillId="0" borderId="25" xfId="1" applyFont="1" applyFill="1" applyBorder="1" applyAlignment="1">
      <alignment horizontal="center" vertical="center" wrapText="1"/>
    </xf>
    <xf numFmtId="0" fontId="19" fillId="7" borderId="1" xfId="1" applyFont="1" applyFill="1" applyBorder="1" applyAlignment="1">
      <alignment horizontal="center" vertical="center"/>
    </xf>
    <xf numFmtId="0" fontId="15" fillId="7" borderId="1" xfId="1" applyFont="1" applyFill="1" applyBorder="1"/>
    <xf numFmtId="0" fontId="15" fillId="0" borderId="35" xfId="1" applyFont="1" applyFill="1" applyBorder="1" applyAlignment="1">
      <alignment horizontal="center" vertical="center" wrapText="1"/>
    </xf>
    <xf numFmtId="0" fontId="15" fillId="7" borderId="1"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8" xfId="1" applyNumberFormat="1" applyFont="1" applyFill="1" applyBorder="1" applyAlignment="1">
      <alignment horizontal="center" vertical="center"/>
    </xf>
    <xf numFmtId="0" fontId="19" fillId="0" borderId="39" xfId="1" applyFont="1" applyFill="1" applyBorder="1" applyAlignment="1">
      <alignment horizontal="center" vertical="center"/>
    </xf>
    <xf numFmtId="0" fontId="19" fillId="0" borderId="40" xfId="1" applyNumberFormat="1" applyFont="1" applyFill="1" applyBorder="1" applyAlignment="1">
      <alignment horizontal="center" vertical="center"/>
    </xf>
    <xf numFmtId="0" fontId="19" fillId="0" borderId="3" xfId="1" applyFont="1" applyFill="1" applyBorder="1" applyAlignment="1">
      <alignment horizontal="center" vertical="center"/>
    </xf>
    <xf numFmtId="0" fontId="15" fillId="0" borderId="3" xfId="1" applyFont="1" applyFill="1" applyBorder="1"/>
    <xf numFmtId="0" fontId="15" fillId="0" borderId="40" xfId="1" applyFont="1" applyFill="1" applyBorder="1"/>
    <xf numFmtId="0" fontId="15" fillId="0" borderId="39" xfId="1" applyFont="1" applyFill="1" applyBorder="1"/>
    <xf numFmtId="0" fontId="19" fillId="7" borderId="12" xfId="1" applyFont="1" applyFill="1" applyBorder="1" applyAlignment="1">
      <alignment horizontal="center" vertical="center"/>
    </xf>
    <xf numFmtId="0" fontId="15" fillId="5" borderId="17" xfId="1" applyFont="1" applyFill="1" applyBorder="1" applyAlignment="1">
      <alignment horizontal="center" vertical="center"/>
    </xf>
    <xf numFmtId="0" fontId="15" fillId="0" borderId="37" xfId="1" applyFont="1" applyFill="1" applyBorder="1" applyAlignment="1">
      <alignment horizontal="left" vertical="center" wrapText="1"/>
    </xf>
    <xf numFmtId="0" fontId="15" fillId="0" borderId="21" xfId="1" applyFont="1" applyFill="1" applyBorder="1" applyAlignment="1">
      <alignment horizontal="center" vertical="center"/>
    </xf>
    <xf numFmtId="0" fontId="15" fillId="0" borderId="42" xfId="1" applyNumberFormat="1" applyFont="1" applyFill="1" applyBorder="1" applyAlignment="1">
      <alignment horizontal="center" vertical="center"/>
    </xf>
    <xf numFmtId="0" fontId="15" fillId="0" borderId="42" xfId="1" applyFont="1" applyFill="1" applyBorder="1"/>
    <xf numFmtId="0" fontId="15" fillId="0" borderId="21" xfId="1" applyFont="1" applyFill="1" applyBorder="1"/>
    <xf numFmtId="0" fontId="15" fillId="0" borderId="38" xfId="1" applyFont="1" applyFill="1" applyBorder="1" applyAlignment="1">
      <alignment horizontal="left" vertical="center" wrapText="1"/>
    </xf>
    <xf numFmtId="0" fontId="15" fillId="0" borderId="39"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0" xfId="1" applyNumberFormat="1" applyFont="1" applyFill="1" applyBorder="1" applyAlignment="1">
      <alignment horizontal="center" vertical="center"/>
    </xf>
    <xf numFmtId="0" fontId="15" fillId="5" borderId="39" xfId="1" applyFont="1" applyFill="1" applyBorder="1"/>
    <xf numFmtId="0" fontId="20" fillId="7" borderId="12" xfId="1" applyFont="1" applyFill="1" applyBorder="1" applyAlignment="1">
      <alignment horizontal="center" vertical="center"/>
    </xf>
    <xf numFmtId="0" fontId="15" fillId="7" borderId="12" xfId="1" applyFont="1" applyFill="1" applyBorder="1"/>
    <xf numFmtId="0" fontId="15" fillId="5" borderId="42" xfId="1" applyFont="1" applyFill="1" applyBorder="1"/>
    <xf numFmtId="0" fontId="15" fillId="0" borderId="46"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9" fillId="0" borderId="30" xfId="1" applyFont="1" applyFill="1" applyBorder="1" applyAlignment="1">
      <alignment horizontal="center" vertical="center"/>
    </xf>
    <xf numFmtId="0" fontId="19" fillId="0" borderId="31" xfId="1" applyFont="1" applyFill="1" applyBorder="1" applyAlignment="1">
      <alignment horizontal="center" vertical="center"/>
    </xf>
    <xf numFmtId="0" fontId="19" fillId="5" borderId="32" xfId="1" applyNumberFormat="1" applyFont="1" applyFill="1" applyBorder="1" applyAlignment="1">
      <alignment horizontal="center" vertical="center"/>
    </xf>
    <xf numFmtId="0" fontId="15" fillId="0" borderId="31" xfId="1" applyFont="1" applyFill="1" applyBorder="1"/>
    <xf numFmtId="0" fontId="15" fillId="0" borderId="32" xfId="1" applyFont="1" applyFill="1" applyBorder="1"/>
    <xf numFmtId="0" fontId="15" fillId="0" borderId="30" xfId="1" applyFont="1" applyFill="1" applyBorder="1"/>
    <xf numFmtId="0" fontId="15" fillId="0" borderId="24" xfId="1" applyFont="1" applyFill="1" applyBorder="1" applyAlignment="1">
      <alignment horizontal="center" vertical="center" wrapText="1"/>
    </xf>
    <xf numFmtId="0" fontId="20" fillId="0" borderId="14" xfId="1" applyFont="1" applyFill="1" applyBorder="1" applyAlignment="1">
      <alignment horizontal="center" vertical="center"/>
    </xf>
    <xf numFmtId="0" fontId="15" fillId="0" borderId="50" xfId="1" applyFont="1" applyFill="1" applyBorder="1" applyAlignment="1">
      <alignment horizontal="left" vertical="center" wrapText="1"/>
    </xf>
    <xf numFmtId="0" fontId="15" fillId="0" borderId="0" xfId="1" applyFont="1" applyFill="1" applyBorder="1" applyAlignment="1">
      <alignment horizontal="right" wrapText="1"/>
    </xf>
    <xf numFmtId="0" fontId="17" fillId="0" borderId="23" xfId="1" applyFont="1" applyFill="1" applyBorder="1" applyAlignment="1">
      <alignment horizontal="center" vertical="center"/>
    </xf>
    <xf numFmtId="0" fontId="19" fillId="5" borderId="39" xfId="1" applyFont="1" applyFill="1" applyBorder="1" applyAlignment="1">
      <alignment horizontal="center" vertical="center"/>
    </xf>
    <xf numFmtId="0" fontId="22" fillId="0" borderId="0" xfId="1" applyFont="1" applyFill="1" applyBorder="1"/>
    <xf numFmtId="0" fontId="0" fillId="8" borderId="56" xfId="0" applyFont="1" applyFill="1" applyBorder="1"/>
    <xf numFmtId="0" fontId="17" fillId="8" borderId="46" xfId="1" applyFont="1" applyFill="1" applyBorder="1" applyAlignment="1">
      <alignment horizontal="center" vertical="center"/>
    </xf>
    <xf numFmtId="0" fontId="18" fillId="8" borderId="54" xfId="1" applyFont="1" applyFill="1" applyBorder="1" applyAlignment="1">
      <alignment horizontal="center" vertical="center" wrapText="1"/>
    </xf>
    <xf numFmtId="0" fontId="18" fillId="8" borderId="55" xfId="1" applyFont="1" applyFill="1" applyBorder="1" applyAlignment="1">
      <alignment horizontal="center" vertical="center" wrapText="1"/>
    </xf>
    <xf numFmtId="0" fontId="18" fillId="8" borderId="51" xfId="1" applyNumberFormat="1" applyFont="1" applyFill="1" applyBorder="1" applyAlignment="1">
      <alignment horizontal="center" vertical="center" wrapText="1"/>
    </xf>
    <xf numFmtId="0" fontId="16" fillId="8" borderId="55" xfId="1" applyFont="1" applyFill="1" applyBorder="1" applyAlignment="1">
      <alignment textRotation="90" wrapText="1"/>
    </xf>
    <xf numFmtId="0" fontId="16" fillId="8" borderId="51" xfId="1" applyFont="1" applyFill="1" applyBorder="1" applyAlignment="1">
      <alignment textRotation="90" wrapText="1"/>
    </xf>
    <xf numFmtId="0" fontId="16" fillId="8" borderId="54" xfId="1" applyFont="1" applyFill="1" applyBorder="1" applyAlignment="1">
      <alignment textRotation="90" wrapText="1"/>
    </xf>
    <xf numFmtId="0" fontId="16" fillId="8" borderId="51" xfId="1" applyFont="1" applyFill="1" applyBorder="1" applyAlignment="1">
      <alignment textRotation="90"/>
    </xf>
    <xf numFmtId="0" fontId="16" fillId="8" borderId="54" xfId="1" applyFont="1" applyFill="1" applyBorder="1" applyAlignment="1">
      <alignment textRotation="90"/>
    </xf>
    <xf numFmtId="0" fontId="0" fillId="0" borderId="57" xfId="0" applyFont="1" applyBorder="1" applyAlignment="1">
      <alignment horizontal="left" vertical="center"/>
    </xf>
    <xf numFmtId="0" fontId="0" fillId="8" borderId="58" xfId="0" applyFont="1" applyFill="1" applyBorder="1" applyAlignment="1">
      <alignment horizontal="left" vertical="center"/>
    </xf>
    <xf numFmtId="0" fontId="15" fillId="8" borderId="25" xfId="1" applyFont="1" applyFill="1" applyBorder="1" applyAlignment="1">
      <alignment horizontal="left" vertical="center" wrapText="1"/>
    </xf>
    <xf numFmtId="0" fontId="19" fillId="8" borderId="1" xfId="1" applyFont="1" applyFill="1" applyBorder="1" applyAlignment="1">
      <alignment horizontal="center" vertical="center"/>
    </xf>
    <xf numFmtId="0" fontId="19" fillId="8" borderId="15" xfId="1" applyNumberFormat="1" applyFont="1" applyFill="1" applyBorder="1" applyAlignment="1">
      <alignment horizontal="center" vertical="center"/>
    </xf>
    <xf numFmtId="0" fontId="19" fillId="8" borderId="14" xfId="1" applyFont="1" applyFill="1" applyBorder="1" applyAlignment="1">
      <alignment horizontal="center" vertical="center"/>
    </xf>
    <xf numFmtId="0" fontId="15" fillId="8" borderId="1" xfId="1" applyFont="1" applyFill="1" applyBorder="1"/>
    <xf numFmtId="0" fontId="15" fillId="8" borderId="15" xfId="1" applyFont="1" applyFill="1" applyBorder="1"/>
    <xf numFmtId="0" fontId="15" fillId="8" borderId="14" xfId="1" applyFont="1" applyFill="1" applyBorder="1"/>
    <xf numFmtId="0" fontId="0" fillId="0" borderId="58" xfId="0" applyFont="1" applyBorder="1" applyAlignment="1">
      <alignment horizontal="left" vertical="center"/>
    </xf>
    <xf numFmtId="0" fontId="0" fillId="0" borderId="8" xfId="0" applyFont="1" applyBorder="1" applyAlignment="1">
      <alignment horizontal="left" vertical="center"/>
    </xf>
    <xf numFmtId="0" fontId="0" fillId="8" borderId="57" xfId="0" applyFont="1" applyFill="1" applyBorder="1" applyAlignment="1">
      <alignment horizontal="left" vertical="center"/>
    </xf>
    <xf numFmtId="0" fontId="15" fillId="8" borderId="24" xfId="1" applyFont="1" applyFill="1" applyBorder="1" applyAlignment="1">
      <alignment horizontal="left" vertical="center" wrapText="1"/>
    </xf>
    <xf numFmtId="0" fontId="19" fillId="8" borderId="11" xfId="1" applyFont="1" applyFill="1" applyBorder="1" applyAlignment="1">
      <alignment horizontal="center" vertical="center"/>
    </xf>
    <xf numFmtId="0" fontId="19" fillId="8" borderId="13" xfId="1" applyNumberFormat="1" applyFont="1" applyFill="1" applyBorder="1" applyAlignment="1">
      <alignment horizontal="center" vertical="center"/>
    </xf>
    <xf numFmtId="0" fontId="19" fillId="8" borderId="12" xfId="1" applyFont="1" applyFill="1" applyBorder="1" applyAlignment="1">
      <alignment horizontal="center" vertical="center"/>
    </xf>
    <xf numFmtId="0" fontId="15" fillId="8" borderId="12" xfId="1" applyFont="1" applyFill="1" applyBorder="1"/>
    <xf numFmtId="0" fontId="15" fillId="8" borderId="13" xfId="1" applyFont="1" applyFill="1" applyBorder="1"/>
    <xf numFmtId="0" fontId="15" fillId="8" borderId="11" xfId="1" applyFont="1" applyFill="1" applyBorder="1"/>
    <xf numFmtId="0" fontId="0" fillId="8" borderId="8" xfId="0" applyFont="1" applyFill="1" applyBorder="1" applyAlignment="1">
      <alignment horizontal="left" vertical="center"/>
    </xf>
    <xf numFmtId="0" fontId="15" fillId="8" borderId="26" xfId="1" applyFont="1" applyFill="1" applyBorder="1" applyAlignment="1">
      <alignment horizontal="left" vertical="center" wrapText="1"/>
    </xf>
    <xf numFmtId="0" fontId="19" fillId="8" borderId="16" xfId="1" applyFont="1" applyFill="1" applyBorder="1" applyAlignment="1">
      <alignment horizontal="center" vertical="center"/>
    </xf>
    <xf numFmtId="0" fontId="19" fillId="8" borderId="18" xfId="1" applyNumberFormat="1" applyFont="1" applyFill="1" applyBorder="1" applyAlignment="1">
      <alignment horizontal="center" vertical="center"/>
    </xf>
    <xf numFmtId="0" fontId="19" fillId="8" borderId="17" xfId="1" applyFont="1" applyFill="1" applyBorder="1" applyAlignment="1">
      <alignment horizontal="center" vertical="center"/>
    </xf>
    <xf numFmtId="0" fontId="15" fillId="8" borderId="17" xfId="1" applyFont="1" applyFill="1" applyBorder="1"/>
    <xf numFmtId="0" fontId="15" fillId="8" borderId="18" xfId="1" applyFont="1" applyFill="1" applyBorder="1"/>
    <xf numFmtId="0" fontId="15" fillId="8" borderId="16" xfId="1" applyFont="1" applyFill="1" applyBorder="1"/>
    <xf numFmtId="0" fontId="0" fillId="8" borderId="59" xfId="0" applyFont="1" applyFill="1" applyBorder="1" applyAlignment="1">
      <alignment horizontal="left" vertical="center"/>
    </xf>
    <xf numFmtId="0" fontId="15" fillId="8" borderId="35" xfId="1" applyFont="1" applyFill="1" applyBorder="1" applyAlignment="1">
      <alignment horizontal="left" vertical="center" wrapText="1"/>
    </xf>
    <xf numFmtId="0" fontId="15" fillId="8" borderId="14" xfId="1" applyFont="1" applyFill="1" applyBorder="1" applyAlignment="1">
      <alignment horizontal="center" vertical="center"/>
    </xf>
    <xf numFmtId="0" fontId="15" fillId="8" borderId="1" xfId="1" applyFont="1" applyFill="1" applyBorder="1" applyAlignment="1">
      <alignment horizontal="center" vertical="center"/>
    </xf>
    <xf numFmtId="0" fontId="15" fillId="8" borderId="15" xfId="1" applyNumberFormat="1" applyFont="1" applyFill="1" applyBorder="1" applyAlignment="1">
      <alignment horizontal="center" vertical="center"/>
    </xf>
    <xf numFmtId="0" fontId="0" fillId="0" borderId="59" xfId="0" applyFont="1" applyBorder="1" applyAlignment="1">
      <alignment horizontal="left" vertical="center"/>
    </xf>
    <xf numFmtId="0" fontId="0" fillId="8" borderId="60" xfId="0" applyFont="1" applyFill="1" applyBorder="1" applyAlignment="1">
      <alignment horizontal="left" vertical="center"/>
    </xf>
    <xf numFmtId="0" fontId="0" fillId="0" borderId="60" xfId="0" applyFont="1" applyBorder="1" applyAlignment="1">
      <alignment horizontal="left" vertical="center"/>
    </xf>
    <xf numFmtId="0" fontId="0" fillId="8" borderId="61" xfId="0" applyFont="1" applyFill="1" applyBorder="1" applyAlignment="1">
      <alignment horizontal="left" vertical="center"/>
    </xf>
    <xf numFmtId="0" fontId="15" fillId="8" borderId="43" xfId="1" applyFont="1" applyFill="1" applyBorder="1" applyAlignment="1">
      <alignment horizontal="center" vertical="center" wrapText="1"/>
    </xf>
    <xf numFmtId="0" fontId="0" fillId="8" borderId="44" xfId="0" applyFont="1" applyFill="1" applyBorder="1" applyAlignment="1">
      <alignment horizontal="left" vertical="center"/>
    </xf>
    <xf numFmtId="0" fontId="15" fillId="8" borderId="45" xfId="1" applyFont="1" applyFill="1" applyBorder="1" applyAlignment="1">
      <alignment horizontal="left" vertical="center" wrapText="1"/>
    </xf>
    <xf numFmtId="0" fontId="15" fillId="8" borderId="16" xfId="1" applyFont="1" applyFill="1" applyBorder="1" applyAlignment="1">
      <alignment horizontal="center" vertical="center"/>
    </xf>
    <xf numFmtId="0" fontId="15" fillId="8" borderId="17" xfId="1" applyFont="1" applyFill="1" applyBorder="1" applyAlignment="1">
      <alignment horizontal="center" vertical="center"/>
    </xf>
    <xf numFmtId="0" fontId="15" fillId="8" borderId="18" xfId="1" applyNumberFormat="1" applyFont="1" applyFill="1" applyBorder="1" applyAlignment="1">
      <alignment horizontal="center" vertical="center"/>
    </xf>
    <xf numFmtId="0" fontId="0" fillId="0" borderId="56" xfId="0" applyFont="1" applyBorder="1" applyAlignment="1">
      <alignment horizontal="left" vertical="center"/>
    </xf>
    <xf numFmtId="0" fontId="0" fillId="0" borderId="5" xfId="0" applyFont="1" applyBorder="1" applyAlignment="1">
      <alignment horizontal="left" vertical="center"/>
    </xf>
    <xf numFmtId="0" fontId="0" fillId="8" borderId="24" xfId="0" applyFont="1" applyFill="1" applyBorder="1" applyAlignment="1">
      <alignment horizontal="left" vertical="center"/>
    </xf>
    <xf numFmtId="0" fontId="15" fillId="8" borderId="49" xfId="1" applyFont="1" applyFill="1" applyBorder="1" applyAlignment="1">
      <alignment horizontal="center" vertical="center" wrapText="1"/>
    </xf>
    <xf numFmtId="0" fontId="15" fillId="8" borderId="11" xfId="1" applyFont="1" applyFill="1" applyBorder="1" applyAlignment="1">
      <alignment horizontal="center" vertical="center"/>
    </xf>
    <xf numFmtId="0" fontId="15" fillId="8" borderId="12" xfId="1" applyFont="1" applyFill="1" applyBorder="1" applyAlignment="1">
      <alignment horizontal="center" vertical="center"/>
    </xf>
    <xf numFmtId="0" fontId="15" fillId="8" borderId="13" xfId="1" applyNumberFormat="1" applyFont="1" applyFill="1" applyBorder="1" applyAlignment="1">
      <alignment horizontal="center" vertical="center"/>
    </xf>
    <xf numFmtId="0" fontId="15" fillId="8" borderId="27" xfId="1" applyFont="1" applyFill="1" applyBorder="1"/>
    <xf numFmtId="0" fontId="0" fillId="0" borderId="41" xfId="0" applyFont="1" applyBorder="1" applyAlignment="1">
      <alignment horizontal="left" vertical="center"/>
    </xf>
    <xf numFmtId="0" fontId="0" fillId="8" borderId="25" xfId="0" applyFont="1" applyFill="1" applyBorder="1" applyAlignment="1">
      <alignment horizontal="left" vertical="center"/>
    </xf>
    <xf numFmtId="0" fontId="15" fillId="8" borderId="50" xfId="1" applyFont="1" applyFill="1" applyBorder="1" applyAlignment="1">
      <alignment horizontal="left" vertical="center" wrapText="1"/>
    </xf>
    <xf numFmtId="0" fontId="15" fillId="8" borderId="28" xfId="1" applyFont="1" applyFill="1" applyBorder="1"/>
    <xf numFmtId="0" fontId="0" fillId="0" borderId="25" xfId="0" applyFont="1" applyBorder="1" applyAlignment="1">
      <alignment horizontal="left" vertical="center"/>
    </xf>
    <xf numFmtId="0" fontId="0" fillId="8" borderId="26" xfId="0" applyFont="1" applyFill="1" applyBorder="1" applyAlignment="1">
      <alignment horizontal="left" vertical="center"/>
    </xf>
    <xf numFmtId="0" fontId="15" fillId="8" borderId="29" xfId="1" applyFont="1" applyFill="1" applyBorder="1"/>
    <xf numFmtId="0" fontId="25" fillId="6" borderId="2" xfId="0" applyFont="1" applyFill="1" applyBorder="1" applyAlignment="1">
      <alignment horizontal="center" vertical="center" wrapText="1"/>
    </xf>
    <xf numFmtId="0" fontId="21" fillId="6" borderId="47" xfId="0" applyFont="1" applyFill="1" applyBorder="1" applyAlignment="1">
      <alignment horizontal="center" textRotation="90" wrapText="1"/>
    </xf>
    <xf numFmtId="0" fontId="21" fillId="6" borderId="22" xfId="0" applyFont="1" applyFill="1" applyBorder="1" applyAlignment="1">
      <alignment horizontal="center" textRotation="90" wrapText="1"/>
    </xf>
    <xf numFmtId="0" fontId="21" fillId="6" borderId="48" xfId="0" applyFont="1" applyFill="1" applyBorder="1" applyAlignment="1">
      <alignment horizontal="center" textRotation="90" wrapText="1"/>
    </xf>
    <xf numFmtId="0" fontId="25" fillId="6" borderId="53" xfId="0" applyFont="1" applyFill="1" applyBorder="1" applyAlignment="1">
      <alignment horizontal="center" vertical="center" wrapText="1"/>
    </xf>
    <xf numFmtId="0" fontId="0" fillId="0" borderId="0" xfId="0" applyBorder="1"/>
    <xf numFmtId="0" fontId="0" fillId="0" borderId="56" xfId="0" applyFont="1" applyFill="1" applyBorder="1"/>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0" fillId="0" borderId="8" xfId="0" applyFont="1" applyFill="1" applyBorder="1" applyAlignment="1">
      <alignment horizontal="lef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56" xfId="0" applyFont="1" applyFill="1" applyBorder="1" applyAlignment="1">
      <alignment horizontal="left" vertical="center"/>
    </xf>
    <xf numFmtId="0" fontId="0" fillId="0" borderId="61" xfId="0" applyFont="1" applyFill="1" applyBorder="1" applyAlignment="1">
      <alignment horizontal="left" vertical="center"/>
    </xf>
    <xf numFmtId="0" fontId="0" fillId="0" borderId="44" xfId="0" applyFont="1" applyFill="1" applyBorder="1" applyAlignment="1">
      <alignment horizontal="left" vertical="center"/>
    </xf>
    <xf numFmtId="0" fontId="0" fillId="0" borderId="5" xfId="0" applyFont="1" applyFill="1" applyBorder="1" applyAlignment="1">
      <alignment horizontal="left" vertical="center"/>
    </xf>
    <xf numFmtId="0" fontId="24" fillId="9" borderId="30" xfId="0" applyFont="1" applyFill="1" applyBorder="1" applyAlignment="1">
      <alignment horizontal="left" vertical="center"/>
    </xf>
    <xf numFmtId="0" fontId="24" fillId="9" borderId="31" xfId="0" applyFont="1" applyFill="1" applyBorder="1" applyAlignment="1">
      <alignment horizontal="center" vertical="center"/>
    </xf>
    <xf numFmtId="0" fontId="24" fillId="9" borderId="32" xfId="0" applyFont="1" applyFill="1" applyBorder="1" applyAlignment="1">
      <alignment horizontal="center" vertical="center"/>
    </xf>
    <xf numFmtId="0" fontId="0" fillId="0" borderId="8" xfId="0" applyBorder="1"/>
    <xf numFmtId="0" fontId="0" fillId="0" borderId="9" xfId="0" applyBorder="1"/>
    <xf numFmtId="0" fontId="0" fillId="0" borderId="10" xfId="0" applyBorder="1"/>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15" fillId="0" borderId="0" xfId="1"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36" xfId="0" applyFont="1" applyFill="1" applyBorder="1" applyAlignment="1">
      <alignment horizontal="left" vertical="center"/>
    </xf>
    <xf numFmtId="0" fontId="0" fillId="0" borderId="50" xfId="0" applyFont="1" applyFill="1" applyBorder="1" applyAlignment="1">
      <alignment horizontal="left" vertical="center"/>
    </xf>
    <xf numFmtId="0" fontId="0" fillId="0" borderId="45" xfId="0" applyFont="1" applyFill="1" applyBorder="1" applyAlignment="1">
      <alignment horizontal="left" vertical="center"/>
    </xf>
    <xf numFmtId="0" fontId="19" fillId="0" borderId="6" xfId="0" applyFont="1" applyBorder="1" applyAlignment="1">
      <alignment horizontal="right" vertical="center"/>
    </xf>
    <xf numFmtId="0" fontId="13" fillId="0" borderId="7" xfId="0" applyFont="1" applyBorder="1"/>
    <xf numFmtId="0" fontId="13" fillId="0" borderId="0" xfId="0" applyFont="1" applyBorder="1"/>
    <xf numFmtId="0" fontId="13" fillId="0" borderId="66" xfId="0" applyFont="1" applyBorder="1"/>
    <xf numFmtId="0" fontId="22" fillId="0" borderId="0" xfId="0" applyFont="1" applyBorder="1" applyAlignment="1">
      <alignment vertical="center"/>
    </xf>
    <xf numFmtId="0" fontId="22" fillId="11" borderId="11" xfId="0" applyFont="1" applyFill="1" applyBorder="1" applyAlignment="1">
      <alignment vertical="center" textRotation="90"/>
    </xf>
    <xf numFmtId="0" fontId="22" fillId="11" borderId="14" xfId="0" applyFont="1" applyFill="1" applyBorder="1" applyAlignment="1">
      <alignment vertical="center" textRotation="90"/>
    </xf>
    <xf numFmtId="0" fontId="22" fillId="0" borderId="1" xfId="0" applyFont="1" applyFill="1" applyBorder="1" applyAlignment="1">
      <alignment horizontal="center" vertical="center"/>
    </xf>
    <xf numFmtId="0" fontId="22" fillId="0" borderId="15" xfId="0" applyFont="1" applyFill="1" applyBorder="1" applyAlignment="1">
      <alignment horizontal="center" vertical="center"/>
    </xf>
    <xf numFmtId="0" fontId="26" fillId="11" borderId="14" xfId="0" applyFont="1" applyFill="1" applyBorder="1" applyAlignment="1">
      <alignment horizontal="right" vertical="center"/>
    </xf>
    <xf numFmtId="0" fontId="0" fillId="0" borderId="1" xfId="0" applyFill="1" applyBorder="1"/>
    <xf numFmtId="0" fontId="26"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5" xfId="0" applyFont="1" applyFill="1" applyBorder="1" applyAlignment="1">
      <alignment horizontal="center" vertical="center"/>
    </xf>
    <xf numFmtId="0" fontId="28" fillId="0" borderId="1" xfId="0" applyFont="1" applyFill="1" applyBorder="1" applyAlignment="1">
      <alignment vertical="top" wrapText="1"/>
    </xf>
    <xf numFmtId="0" fontId="13" fillId="0" borderId="1" xfId="0" applyFont="1" applyFill="1" applyBorder="1" applyAlignment="1">
      <alignment vertical="center" wrapText="1"/>
    </xf>
    <xf numFmtId="0" fontId="26" fillId="0" borderId="1" xfId="0" applyFont="1" applyFill="1" applyBorder="1" applyAlignment="1">
      <alignment vertical="center"/>
    </xf>
    <xf numFmtId="0" fontId="26" fillId="0" borderId="15" xfId="0" applyFont="1" applyFill="1" applyBorder="1" applyAlignment="1">
      <alignment vertical="center" wrapText="1"/>
    </xf>
    <xf numFmtId="0" fontId="26" fillId="0" borderId="1" xfId="0" applyFont="1" applyFill="1" applyBorder="1" applyAlignment="1">
      <alignment horizontal="right" vertical="center"/>
    </xf>
    <xf numFmtId="0" fontId="28" fillId="0" borderId="1" xfId="0" applyFont="1" applyFill="1" applyBorder="1" applyAlignment="1">
      <alignment vertical="center" wrapText="1"/>
    </xf>
    <xf numFmtId="0" fontId="1" fillId="0" borderId="1" xfId="0" applyFont="1" applyFill="1" applyBorder="1"/>
    <xf numFmtId="0" fontId="26" fillId="11" borderId="16" xfId="0" applyFont="1" applyFill="1" applyBorder="1" applyAlignment="1">
      <alignment horizontal="right" vertical="center"/>
    </xf>
    <xf numFmtId="49" fontId="16" fillId="7" borderId="1" xfId="1" applyNumberFormat="1" applyFont="1" applyFill="1" applyBorder="1" applyAlignment="1">
      <alignment horizontal="center" wrapText="1"/>
    </xf>
    <xf numFmtId="0" fontId="16" fillId="7" borderId="1" xfId="1" applyNumberFormat="1" applyFont="1" applyFill="1" applyBorder="1" applyAlignment="1">
      <alignment horizontal="center" wrapText="1"/>
    </xf>
    <xf numFmtId="49" fontId="2" fillId="5" borderId="1" xfId="1" applyNumberFormat="1" applyFont="1" applyFill="1" applyBorder="1" applyAlignment="1">
      <alignment horizontal="center" vertical="center" wrapText="1"/>
    </xf>
    <xf numFmtId="49" fontId="23" fillId="0" borderId="47" xfId="0" applyNumberFormat="1" applyFont="1" applyFill="1" applyBorder="1" applyAlignment="1">
      <alignment horizontal="center" vertical="center" wrapText="1"/>
    </xf>
    <xf numFmtId="49" fontId="23" fillId="0" borderId="14"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49" fontId="23" fillId="0" borderId="11"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49" fontId="23" fillId="0" borderId="27" xfId="0" applyNumberFormat="1" applyFont="1" applyFill="1" applyBorder="1" applyAlignment="1">
      <alignment horizontal="center" vertical="center" wrapText="1"/>
    </xf>
    <xf numFmtId="49" fontId="23" fillId="0" borderId="15" xfId="0" applyNumberFormat="1" applyFont="1" applyFill="1" applyBorder="1" applyAlignment="1">
      <alignment horizontal="center" vertical="center" wrapText="1"/>
    </xf>
    <xf numFmtId="49" fontId="23" fillId="0" borderId="28" xfId="0" applyNumberFormat="1" applyFont="1" applyFill="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49" fontId="23" fillId="0" borderId="18" xfId="0" applyNumberFormat="1"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22" xfId="0" applyNumberFormat="1" applyFont="1" applyFill="1" applyBorder="1" applyAlignment="1">
      <alignment horizontal="center" vertical="center" wrapText="1"/>
    </xf>
    <xf numFmtId="49" fontId="23" fillId="0" borderId="48" xfId="0" applyNumberFormat="1" applyFont="1" applyFill="1" applyBorder="1" applyAlignment="1">
      <alignment horizontal="center" vertical="center" wrapText="1"/>
    </xf>
    <xf numFmtId="49" fontId="23" fillId="0" borderId="52" xfId="0" applyNumberFormat="1" applyFont="1" applyFill="1" applyBorder="1" applyAlignment="1">
      <alignment horizontal="center" vertical="center" wrapText="1"/>
    </xf>
    <xf numFmtId="49" fontId="23" fillId="0" borderId="39"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23" fillId="0" borderId="40" xfId="0" applyNumberFormat="1" applyFont="1" applyFill="1" applyBorder="1" applyAlignment="1">
      <alignment horizontal="center" vertical="center" wrapText="1"/>
    </xf>
    <xf numFmtId="49" fontId="23" fillId="0" borderId="62" xfId="0" applyNumberFormat="1" applyFont="1" applyFill="1" applyBorder="1" applyAlignment="1">
      <alignment horizontal="center" vertical="center" wrapText="1"/>
    </xf>
    <xf numFmtId="0" fontId="13" fillId="12" borderId="49" xfId="0" applyFont="1" applyFill="1" applyBorder="1" applyAlignment="1">
      <alignment vertical="center" wrapText="1"/>
    </xf>
    <xf numFmtId="0" fontId="13" fillId="0" borderId="50" xfId="0" applyFont="1" applyFill="1" applyBorder="1" applyAlignment="1">
      <alignment vertical="center" wrapText="1"/>
    </xf>
    <xf numFmtId="0" fontId="13" fillId="12" borderId="50" xfId="0" applyFont="1" applyFill="1" applyBorder="1" applyAlignment="1">
      <alignment vertical="center" wrapText="1"/>
    </xf>
    <xf numFmtId="0" fontId="13" fillId="12" borderId="50" xfId="0" applyFont="1" applyFill="1" applyBorder="1" applyAlignment="1">
      <alignment wrapText="1"/>
    </xf>
    <xf numFmtId="0" fontId="13" fillId="0" borderId="50" xfId="0" applyFont="1" applyFill="1" applyBorder="1" applyAlignment="1">
      <alignment wrapText="1"/>
    </xf>
    <xf numFmtId="0" fontId="13" fillId="12" borderId="45" xfId="0" applyFont="1" applyFill="1" applyBorder="1" applyAlignment="1">
      <alignment vertical="center" wrapText="1"/>
    </xf>
    <xf numFmtId="0" fontId="13" fillId="12" borderId="76" xfId="0" applyFont="1" applyFill="1" applyBorder="1" applyAlignment="1">
      <alignment vertical="center" wrapText="1"/>
    </xf>
    <xf numFmtId="0" fontId="13" fillId="0" borderId="50" xfId="0" applyFont="1" applyBorder="1" applyAlignment="1">
      <alignment vertical="center" wrapText="1"/>
    </xf>
    <xf numFmtId="0" fontId="13" fillId="0" borderId="45" xfId="0" applyFont="1"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25" fillId="0" borderId="0" xfId="0" applyFont="1"/>
    <xf numFmtId="0" fontId="36" fillId="0" borderId="0" xfId="0" applyFont="1"/>
    <xf numFmtId="0" fontId="19" fillId="0" borderId="0" xfId="0" applyFont="1" applyBorder="1" applyAlignment="1">
      <alignment horizontal="right" vertical="center"/>
    </xf>
    <xf numFmtId="0" fontId="0" fillId="0" borderId="14"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5"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26" fillId="14" borderId="25" xfId="0" applyNumberFormat="1" applyFont="1" applyFill="1" applyBorder="1" applyAlignment="1">
      <alignment vertical="center" wrapText="1"/>
    </xf>
    <xf numFmtId="0" fontId="26" fillId="14" borderId="70" xfId="0" applyNumberFormat="1" applyFont="1" applyFill="1" applyBorder="1" applyAlignment="1">
      <alignment vertical="center" wrapText="1"/>
    </xf>
    <xf numFmtId="0" fontId="26" fillId="14" borderId="71" xfId="0" applyNumberFormat="1" applyFont="1" applyFill="1" applyBorder="1" applyAlignment="1">
      <alignment vertical="center" wrapText="1"/>
    </xf>
    <xf numFmtId="0" fontId="0" fillId="0" borderId="28" xfId="0" applyNumberFormat="1" applyBorder="1" applyAlignment="1">
      <alignment horizontal="center" vertical="center" wrapText="1"/>
    </xf>
    <xf numFmtId="0" fontId="35" fillId="11" borderId="7" xfId="0" applyFont="1" applyFill="1" applyBorder="1" applyAlignment="1">
      <alignment horizontal="right" vertical="center"/>
    </xf>
    <xf numFmtId="0" fontId="22" fillId="0" borderId="0" xfId="0" applyFont="1" applyBorder="1" applyAlignment="1">
      <alignment horizontal="right" vertical="center"/>
    </xf>
    <xf numFmtId="0" fontId="0" fillId="0" borderId="1" xfId="0" applyBorder="1" applyAlignment="1">
      <alignment wrapText="1"/>
    </xf>
    <xf numFmtId="0" fontId="37" fillId="0" borderId="1"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20" fillId="0" borderId="0" xfId="0" applyFont="1" applyBorder="1" applyAlignment="1">
      <alignment horizontal="right" vertical="center"/>
    </xf>
    <xf numFmtId="0" fontId="20" fillId="0" borderId="9" xfId="0" applyFont="1" applyBorder="1" applyAlignment="1">
      <alignment horizontal="right" vertical="center"/>
    </xf>
    <xf numFmtId="0" fontId="20" fillId="0" borderId="6" xfId="0" applyFont="1" applyBorder="1" applyAlignment="1">
      <alignment horizontal="right" vertical="center"/>
    </xf>
    <xf numFmtId="0" fontId="38" fillId="0" borderId="7" xfId="0" applyFont="1" applyBorder="1"/>
    <xf numFmtId="0" fontId="38" fillId="0" borderId="66" xfId="0" applyFont="1" applyBorder="1"/>
    <xf numFmtId="0" fontId="38" fillId="0" borderId="10" xfId="0" applyFont="1" applyBorder="1"/>
    <xf numFmtId="0" fontId="35" fillId="15" borderId="7" xfId="0" applyFont="1" applyFill="1" applyBorder="1" applyAlignment="1">
      <alignment horizontal="right" vertical="center"/>
    </xf>
    <xf numFmtId="0" fontId="22" fillId="15" borderId="11" xfId="0" applyFont="1" applyFill="1" applyBorder="1" applyAlignment="1">
      <alignment vertical="center" textRotation="90"/>
    </xf>
    <xf numFmtId="0" fontId="22" fillId="15" borderId="14" xfId="0" applyFont="1" applyFill="1" applyBorder="1" applyAlignment="1">
      <alignment vertical="center" textRotation="90"/>
    </xf>
    <xf numFmtId="0" fontId="26" fillId="15" borderId="14" xfId="0" applyFont="1" applyFill="1" applyBorder="1" applyAlignment="1">
      <alignment horizontal="right" vertical="center"/>
    </xf>
    <xf numFmtId="0" fontId="26" fillId="15" borderId="16" xfId="0" applyFont="1" applyFill="1" applyBorder="1" applyAlignment="1">
      <alignment horizontal="right" vertical="center"/>
    </xf>
    <xf numFmtId="0" fontId="38" fillId="0" borderId="9" xfId="0" applyFont="1" applyBorder="1"/>
    <xf numFmtId="0" fontId="38" fillId="0" borderId="6" xfId="0" applyFont="1" applyBorder="1"/>
    <xf numFmtId="0" fontId="38" fillId="0" borderId="0" xfId="0" applyFont="1" applyBorder="1"/>
    <xf numFmtId="49" fontId="24" fillId="15" borderId="11" xfId="0" applyNumberFormat="1" applyFont="1" applyFill="1" applyBorder="1" applyAlignment="1">
      <alignment horizontal="left" vertical="center"/>
    </xf>
    <xf numFmtId="49" fontId="24" fillId="15" borderId="12" xfId="0" applyNumberFormat="1" applyFont="1" applyFill="1" applyBorder="1" applyAlignment="1">
      <alignment horizontal="center" vertical="center"/>
    </xf>
    <xf numFmtId="0" fontId="24" fillId="15" borderId="12" xfId="0" applyFont="1" applyFill="1" applyBorder="1" applyAlignment="1">
      <alignment horizontal="center" vertical="center"/>
    </xf>
    <xf numFmtId="0" fontId="24" fillId="15" borderId="13" xfId="0" applyFont="1" applyFill="1" applyBorder="1" applyAlignment="1">
      <alignment horizontal="center" vertical="center"/>
    </xf>
    <xf numFmtId="0" fontId="0" fillId="14" borderId="1" xfId="0" applyFill="1" applyBorder="1" applyAlignment="1">
      <alignment horizontal="center" vertical="center" wrapText="1"/>
    </xf>
    <xf numFmtId="0" fontId="15" fillId="6" borderId="49" xfId="1" applyFont="1" applyFill="1" applyBorder="1" applyAlignment="1">
      <alignment horizontal="left" vertical="center" wrapText="1"/>
    </xf>
    <xf numFmtId="0" fontId="15" fillId="6" borderId="50" xfId="1" applyFont="1" applyFill="1" applyBorder="1" applyAlignment="1">
      <alignment horizontal="left" vertical="center" wrapText="1"/>
    </xf>
    <xf numFmtId="0" fontId="15" fillId="6" borderId="45" xfId="1" applyFont="1" applyFill="1" applyBorder="1" applyAlignment="1">
      <alignment horizontal="left" vertical="center" wrapText="1"/>
    </xf>
    <xf numFmtId="0" fontId="37" fillId="0" borderId="1" xfId="0" applyFont="1" applyFill="1" applyBorder="1" applyAlignment="1">
      <alignment horizontal="center" vertical="center"/>
    </xf>
    <xf numFmtId="0" fontId="37" fillId="0" borderId="15" xfId="0" applyFont="1" applyFill="1" applyBorder="1" applyAlignment="1">
      <alignment horizontal="center" vertical="center"/>
    </xf>
    <xf numFmtId="0" fontId="25" fillId="6" borderId="21"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22" fillId="11" borderId="49" xfId="0" applyFont="1" applyFill="1" applyBorder="1" applyAlignment="1">
      <alignment vertical="center" textRotation="90"/>
    </xf>
    <xf numFmtId="0" fontId="22" fillId="11" borderId="50" xfId="0" applyFont="1" applyFill="1" applyBorder="1" applyAlignment="1">
      <alignment vertical="center" textRotation="90"/>
    </xf>
    <xf numFmtId="0" fontId="26" fillId="11" borderId="50" xfId="0" applyFont="1" applyFill="1" applyBorder="1" applyAlignment="1">
      <alignment horizontal="right" vertical="center"/>
    </xf>
    <xf numFmtId="0" fontId="26" fillId="11" borderId="45" xfId="0" applyFont="1" applyFill="1" applyBorder="1" applyAlignment="1">
      <alignment horizontal="right" vertical="center"/>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6" borderId="63" xfId="0" applyFont="1" applyFill="1" applyBorder="1" applyAlignment="1">
      <alignment horizontal="center" textRotation="90" wrapText="1"/>
    </xf>
    <xf numFmtId="49" fontId="24" fillId="15" borderId="39" xfId="0" applyNumberFormat="1" applyFont="1" applyFill="1" applyBorder="1" applyAlignment="1">
      <alignment horizontal="left" vertical="center"/>
    </xf>
    <xf numFmtId="49" fontId="24" fillId="15" borderId="3" xfId="0" applyNumberFormat="1" applyFont="1" applyFill="1" applyBorder="1" applyAlignment="1">
      <alignment horizontal="center" vertical="center"/>
    </xf>
    <xf numFmtId="0" fontId="24" fillId="15" borderId="3" xfId="0" applyFont="1" applyFill="1" applyBorder="1" applyAlignment="1">
      <alignment horizontal="center" vertical="center"/>
    </xf>
    <xf numFmtId="0" fontId="24" fillId="15" borderId="40" xfId="0" applyFont="1" applyFill="1" applyBorder="1" applyAlignment="1">
      <alignment horizontal="center" vertical="center"/>
    </xf>
    <xf numFmtId="0" fontId="13" fillId="0" borderId="23" xfId="1" applyFont="1" applyFill="1" applyBorder="1"/>
    <xf numFmtId="0" fontId="25" fillId="7" borderId="31"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0" fillId="8" borderId="49" xfId="0" applyFont="1" applyFill="1" applyBorder="1" applyAlignment="1">
      <alignment horizontal="left" vertical="center"/>
    </xf>
    <xf numFmtId="0" fontId="0" fillId="0" borderId="50" xfId="0" applyFont="1" applyBorder="1" applyAlignment="1">
      <alignment horizontal="left" vertical="center"/>
    </xf>
    <xf numFmtId="0" fontId="0" fillId="8" borderId="50" xfId="0" applyFont="1" applyFill="1" applyBorder="1" applyAlignment="1">
      <alignment horizontal="left" vertical="center"/>
    </xf>
    <xf numFmtId="0" fontId="0" fillId="8" borderId="50" xfId="0" applyFill="1" applyBorder="1" applyAlignment="1">
      <alignment horizontal="left" vertical="center"/>
    </xf>
    <xf numFmtId="0" fontId="0" fillId="8" borderId="45" xfId="0" applyFont="1" applyFill="1" applyBorder="1" applyAlignment="1">
      <alignment horizontal="left" vertical="center"/>
    </xf>
    <xf numFmtId="0" fontId="15" fillId="8" borderId="67" xfId="1" applyFont="1" applyFill="1" applyBorder="1" applyAlignment="1">
      <alignment horizontal="center" vertical="center" wrapText="1"/>
    </xf>
    <xf numFmtId="0" fontId="15" fillId="0" borderId="70" xfId="1" applyFont="1" applyFill="1" applyBorder="1" applyAlignment="1">
      <alignment horizontal="left" vertical="center" wrapText="1"/>
    </xf>
    <xf numFmtId="0" fontId="15" fillId="8" borderId="70" xfId="1" applyFont="1" applyFill="1" applyBorder="1" applyAlignment="1">
      <alignment horizontal="left" vertical="center" wrapText="1"/>
    </xf>
    <xf numFmtId="0" fontId="15" fillId="0" borderId="70" xfId="1" applyFont="1" applyFill="1" applyBorder="1" applyAlignment="1">
      <alignment horizontal="center" vertical="center" wrapText="1"/>
    </xf>
    <xf numFmtId="0" fontId="15" fillId="8" borderId="70" xfId="1" applyFont="1" applyFill="1" applyBorder="1" applyAlignment="1">
      <alignment horizontal="center" vertical="center" wrapText="1"/>
    </xf>
    <xf numFmtId="0" fontId="15" fillId="8" borderId="68" xfId="1" applyFont="1" applyFill="1" applyBorder="1" applyAlignment="1">
      <alignment horizontal="left" vertical="center" wrapText="1"/>
    </xf>
    <xf numFmtId="0" fontId="19" fillId="8" borderId="19" xfId="1" applyNumberFormat="1" applyFont="1" applyFill="1" applyBorder="1" applyAlignment="1">
      <alignment horizontal="center" vertical="center"/>
    </xf>
    <xf numFmtId="0" fontId="19" fillId="0" borderId="72" xfId="1" applyNumberFormat="1" applyFont="1" applyFill="1" applyBorder="1" applyAlignment="1">
      <alignment horizontal="center" vertical="center"/>
    </xf>
    <xf numFmtId="0" fontId="19" fillId="8" borderId="72" xfId="1" applyNumberFormat="1" applyFont="1" applyFill="1" applyBorder="1" applyAlignment="1">
      <alignment horizontal="center" vertical="center"/>
    </xf>
    <xf numFmtId="0" fontId="15" fillId="0" borderId="72" xfId="1" applyNumberFormat="1" applyFont="1" applyFill="1" applyBorder="1" applyAlignment="1">
      <alignment horizontal="center" vertical="center"/>
    </xf>
    <xf numFmtId="0" fontId="15" fillId="8" borderId="72" xfId="1" applyNumberFormat="1" applyFont="1" applyFill="1" applyBorder="1" applyAlignment="1">
      <alignment horizontal="center" vertical="center"/>
    </xf>
    <xf numFmtId="0" fontId="15" fillId="8" borderId="20" xfId="1" applyNumberFormat="1" applyFont="1" applyFill="1" applyBorder="1" applyAlignment="1">
      <alignment horizontal="center" vertical="center"/>
    </xf>
    <xf numFmtId="0" fontId="15" fillId="5" borderId="2" xfId="1" applyFont="1" applyFill="1" applyBorder="1" applyAlignment="1">
      <alignment horizontal="center" vertical="center"/>
    </xf>
    <xf numFmtId="0" fontId="15" fillId="5" borderId="2" xfId="1" applyFont="1" applyFill="1" applyBorder="1"/>
    <xf numFmtId="0" fontId="15" fillId="8" borderId="19" xfId="1" applyFont="1" applyFill="1" applyBorder="1"/>
    <xf numFmtId="0" fontId="15" fillId="0" borderId="72" xfId="1" applyFont="1" applyFill="1" applyBorder="1"/>
    <xf numFmtId="0" fontId="15" fillId="8" borderId="72" xfId="1" applyFont="1" applyFill="1" applyBorder="1"/>
    <xf numFmtId="0" fontId="15" fillId="8" borderId="20" xfId="1" applyFont="1" applyFill="1" applyBorder="1"/>
    <xf numFmtId="0" fontId="15" fillId="5" borderId="16" xfId="1" applyFont="1" applyFill="1" applyBorder="1"/>
    <xf numFmtId="0" fontId="15" fillId="5" borderId="72" xfId="1" applyFont="1" applyFill="1" applyBorder="1"/>
    <xf numFmtId="49" fontId="23" fillId="0" borderId="2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53" xfId="0" applyNumberFormat="1" applyFont="1" applyFill="1" applyBorder="1" applyAlignment="1">
      <alignment horizontal="center" vertical="center" wrapText="1"/>
    </xf>
    <xf numFmtId="49" fontId="23" fillId="0" borderId="42" xfId="0" applyNumberFormat="1"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5" xfId="0" applyFill="1" applyBorder="1" applyAlignment="1">
      <alignment horizontal="left" vertical="center"/>
    </xf>
    <xf numFmtId="0" fontId="0" fillId="0" borderId="26" xfId="0" applyFont="1" applyFill="1" applyBorder="1" applyAlignment="1">
      <alignment horizontal="left" vertical="center"/>
    </xf>
    <xf numFmtId="0" fontId="0" fillId="0" borderId="72" xfId="0" applyNumberFormat="1" applyBorder="1" applyAlignment="1">
      <alignment horizontal="center" vertical="center" wrapText="1"/>
    </xf>
    <xf numFmtId="0" fontId="0" fillId="0" borderId="20" xfId="0" applyNumberFormat="1" applyBorder="1" applyAlignment="1">
      <alignment horizontal="center" vertical="center" wrapText="1"/>
    </xf>
    <xf numFmtId="0" fontId="22" fillId="0" borderId="15"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0" fillId="0" borderId="1" xfId="0" applyBorder="1"/>
    <xf numFmtId="0" fontId="37" fillId="0" borderId="1" xfId="0" applyFont="1" applyFill="1" applyBorder="1" applyAlignment="1">
      <alignment vertical="center" wrapText="1"/>
    </xf>
    <xf numFmtId="0" fontId="37" fillId="0" borderId="15" xfId="0" applyFont="1" applyFill="1" applyBorder="1" applyAlignment="1">
      <alignment vertical="center" wrapText="1"/>
    </xf>
    <xf numFmtId="0" fontId="37" fillId="0" borderId="1" xfId="0" applyFont="1" applyFill="1" applyBorder="1" applyAlignment="1">
      <alignment wrapText="1"/>
    </xf>
    <xf numFmtId="0" fontId="37" fillId="0" borderId="72" xfId="0" applyFont="1" applyFill="1" applyBorder="1" applyAlignment="1">
      <alignment horizontal="center" vertical="center" wrapText="1"/>
    </xf>
    <xf numFmtId="0" fontId="39" fillId="0" borderId="1" xfId="0" applyFont="1" applyBorder="1" applyAlignment="1">
      <alignment horizontal="center" wrapText="1"/>
    </xf>
    <xf numFmtId="0" fontId="22" fillId="11" borderId="24" xfId="0" applyFont="1" applyFill="1" applyBorder="1" applyAlignment="1">
      <alignment vertical="center" textRotation="90"/>
    </xf>
    <xf numFmtId="0" fontId="22" fillId="11" borderId="25" xfId="0" applyFont="1" applyFill="1" applyBorder="1" applyAlignment="1">
      <alignment vertical="center" textRotation="90"/>
    </xf>
    <xf numFmtId="0" fontId="26" fillId="11" borderId="25" xfId="0" applyFont="1" applyFill="1" applyBorder="1" applyAlignment="1">
      <alignment horizontal="right" vertical="center"/>
    </xf>
    <xf numFmtId="0" fontId="26" fillId="11" borderId="26" xfId="0" applyFont="1" applyFill="1" applyBorder="1" applyAlignment="1">
      <alignment horizontal="right" vertical="center"/>
    </xf>
    <xf numFmtId="0" fontId="39" fillId="0" borderId="14" xfId="0" applyFont="1" applyFill="1" applyBorder="1" applyAlignment="1">
      <alignment horizontal="center" vertical="center" wrapText="1"/>
    </xf>
    <xf numFmtId="0" fontId="22" fillId="15" borderId="25" xfId="0" applyFont="1" applyFill="1" applyBorder="1" applyAlignment="1">
      <alignment vertical="center" textRotation="90"/>
    </xf>
    <xf numFmtId="0" fontId="26" fillId="15" borderId="25" xfId="0" applyFont="1" applyFill="1" applyBorder="1" applyAlignment="1">
      <alignment horizontal="right" vertical="center"/>
    </xf>
    <xf numFmtId="0" fontId="26" fillId="15" borderId="26" xfId="0" applyFont="1" applyFill="1" applyBorder="1" applyAlignment="1">
      <alignment horizontal="right" vertical="center"/>
    </xf>
    <xf numFmtId="0" fontId="25" fillId="16" borderId="47" xfId="0" applyFont="1" applyFill="1" applyBorder="1" applyAlignment="1">
      <alignment horizontal="center" vertical="center" wrapText="1"/>
    </xf>
    <xf numFmtId="0" fontId="25" fillId="16" borderId="22"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4" xfId="0" applyFont="1" applyFill="1" applyBorder="1" applyAlignment="1">
      <alignment horizontal="center" vertical="center"/>
    </xf>
    <xf numFmtId="0" fontId="22" fillId="0" borderId="14" xfId="0" applyFont="1" applyFill="1" applyBorder="1" applyAlignment="1">
      <alignment horizontal="center" vertical="center" wrapText="1"/>
    </xf>
    <xf numFmtId="0" fontId="39" fillId="0" borderId="14" xfId="0" applyFont="1" applyFill="1" applyBorder="1"/>
    <xf numFmtId="0" fontId="37" fillId="0" borderId="1" xfId="0" applyFont="1" applyFill="1" applyBorder="1" applyAlignment="1">
      <alignment horizontal="right" vertical="center"/>
    </xf>
    <xf numFmtId="0" fontId="37" fillId="0" borderId="14" xfId="0" applyFont="1" applyFill="1" applyBorder="1"/>
    <xf numFmtId="0" fontId="37" fillId="0" borderId="1" xfId="0" applyFont="1" applyFill="1" applyBorder="1"/>
    <xf numFmtId="0" fontId="37" fillId="0" borderId="15" xfId="0" applyFont="1" applyFill="1" applyBorder="1"/>
    <xf numFmtId="0" fontId="37" fillId="0" borderId="16" xfId="0" applyFont="1" applyFill="1" applyBorder="1"/>
    <xf numFmtId="0" fontId="37" fillId="0" borderId="17" xfId="0" applyFont="1" applyFill="1" applyBorder="1"/>
    <xf numFmtId="0" fontId="37" fillId="0" borderId="18" xfId="0" applyFont="1" applyFill="1" applyBorder="1"/>
    <xf numFmtId="0" fontId="39" fillId="0" borderId="14" xfId="0" applyFont="1" applyFill="1" applyBorder="1" applyAlignment="1">
      <alignment vertical="center"/>
    </xf>
    <xf numFmtId="0" fontId="37" fillId="0" borderId="14" xfId="0" applyFont="1" applyFill="1" applyBorder="1" applyAlignment="1">
      <alignment vertical="center"/>
    </xf>
    <xf numFmtId="0" fontId="37" fillId="0" borderId="15" xfId="0" applyFont="1" applyFill="1" applyBorder="1" applyAlignment="1">
      <alignment vertical="center"/>
    </xf>
    <xf numFmtId="0" fontId="37" fillId="0" borderId="1" xfId="0" applyFont="1" applyFill="1" applyBorder="1" applyAlignment="1">
      <alignment vertical="center"/>
    </xf>
    <xf numFmtId="0" fontId="37" fillId="0" borderId="16" xfId="0" applyFont="1" applyFill="1" applyBorder="1" applyAlignment="1">
      <alignment vertical="center"/>
    </xf>
    <xf numFmtId="0" fontId="37" fillId="0" borderId="17" xfId="0" applyFont="1" applyFill="1" applyBorder="1" applyAlignment="1">
      <alignment vertical="center"/>
    </xf>
    <xf numFmtId="0" fontId="37" fillId="0" borderId="18" xfId="0" applyFont="1" applyFill="1" applyBorder="1" applyAlignment="1">
      <alignment vertical="center"/>
    </xf>
    <xf numFmtId="0" fontId="39" fillId="0" borderId="72" xfId="0" applyFont="1" applyBorder="1" applyAlignment="1">
      <alignment horizontal="center" vertical="center" wrapText="1"/>
    </xf>
    <xf numFmtId="0" fontId="39" fillId="0" borderId="85" xfId="0" applyFont="1" applyFill="1" applyBorder="1" applyAlignment="1">
      <alignment horizontal="center" vertical="center" wrapText="1"/>
    </xf>
    <xf numFmtId="0" fontId="39" fillId="0" borderId="0" xfId="0" applyFont="1" applyBorder="1" applyAlignment="1">
      <alignment horizontal="center" vertical="center" wrapText="1"/>
    </xf>
    <xf numFmtId="0" fontId="22" fillId="15" borderId="24" xfId="0" applyFont="1" applyFill="1" applyBorder="1" applyAlignment="1">
      <alignment vertical="center" textRotation="90"/>
    </xf>
    <xf numFmtId="0" fontId="37" fillId="0" borderId="17" xfId="0" applyFont="1" applyFill="1" applyBorder="1" applyAlignment="1">
      <alignment horizontal="center" vertical="center"/>
    </xf>
    <xf numFmtId="0" fontId="37" fillId="0" borderId="18" xfId="0" applyFont="1" applyFill="1" applyBorder="1" applyAlignment="1">
      <alignment horizontal="center" vertical="center"/>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0" fillId="0" borderId="0" xfId="0" applyNumberFormat="1"/>
    <xf numFmtId="0" fontId="25" fillId="16" borderId="31" xfId="0" applyFont="1" applyFill="1" applyBorder="1" applyAlignment="1">
      <alignment horizontal="center" vertical="center" wrapText="1"/>
    </xf>
    <xf numFmtId="0" fontId="25" fillId="16" borderId="81" xfId="0" applyFont="1" applyFill="1" applyBorder="1" applyAlignment="1">
      <alignment horizontal="center" vertical="center" wrapText="1"/>
    </xf>
    <xf numFmtId="0" fontId="25" fillId="16" borderId="30" xfId="0" applyFont="1" applyFill="1" applyBorder="1" applyAlignment="1">
      <alignment horizontal="center" vertical="center" wrapText="1"/>
    </xf>
    <xf numFmtId="49" fontId="2" fillId="17" borderId="16" xfId="1" applyNumberFormat="1" applyFont="1" applyFill="1" applyBorder="1" applyAlignment="1">
      <alignment horizontal="center" vertical="center" wrapText="1"/>
    </xf>
    <xf numFmtId="49" fontId="2" fillId="17" borderId="18" xfId="1" applyNumberFormat="1" applyFont="1" applyFill="1" applyBorder="1" applyAlignment="1">
      <alignment horizontal="center" vertical="center" wrapText="1"/>
    </xf>
    <xf numFmtId="49" fontId="2" fillId="17" borderId="17" xfId="1" applyNumberFormat="1" applyFont="1" applyFill="1" applyBorder="1" applyAlignment="1">
      <alignment horizontal="center" vertical="center" wrapText="1"/>
    </xf>
    <xf numFmtId="49" fontId="16" fillId="18" borderId="78" xfId="1" applyNumberFormat="1" applyFont="1" applyFill="1" applyBorder="1" applyAlignment="1">
      <alignment horizontal="center" textRotation="90" wrapText="1"/>
    </xf>
    <xf numFmtId="49" fontId="16" fillId="18" borderId="79" xfId="1" applyNumberFormat="1" applyFont="1" applyFill="1" applyBorder="1" applyAlignment="1">
      <alignment horizontal="center" textRotation="90" wrapText="1"/>
    </xf>
    <xf numFmtId="0" fontId="16" fillId="18" borderId="80" xfId="1" applyNumberFormat="1" applyFont="1" applyFill="1" applyBorder="1" applyAlignment="1">
      <alignment horizontal="center" textRotation="90" wrapText="1"/>
    </xf>
    <xf numFmtId="49" fontId="16" fillId="18" borderId="80" xfId="1" applyNumberFormat="1" applyFont="1" applyFill="1" applyBorder="1" applyAlignment="1">
      <alignment horizontal="center" textRotation="90" wrapText="1"/>
    </xf>
    <xf numFmtId="49" fontId="2" fillId="17" borderId="20" xfId="1" applyNumberFormat="1" applyFont="1" applyFill="1" applyBorder="1" applyAlignment="1">
      <alignment horizontal="center" vertical="center" wrapText="1"/>
    </xf>
    <xf numFmtId="49" fontId="16" fillId="18" borderId="47" xfId="1" applyNumberFormat="1" applyFont="1" applyFill="1" applyBorder="1" applyAlignment="1">
      <alignment horizontal="center" textRotation="90" wrapText="1"/>
    </xf>
    <xf numFmtId="49" fontId="16" fillId="18" borderId="22" xfId="1" applyNumberFormat="1" applyFont="1" applyFill="1" applyBorder="1" applyAlignment="1">
      <alignment horizontal="center" textRotation="90" wrapText="1"/>
    </xf>
    <xf numFmtId="0" fontId="16" fillId="18" borderId="48" xfId="1" applyNumberFormat="1" applyFont="1" applyFill="1" applyBorder="1" applyAlignment="1">
      <alignment horizontal="center" textRotation="90" wrapText="1"/>
    </xf>
    <xf numFmtId="49" fontId="16" fillId="18" borderId="33" xfId="1" applyNumberFormat="1" applyFont="1" applyFill="1" applyBorder="1" applyAlignment="1">
      <alignment horizontal="center" textRotation="90" wrapText="1"/>
    </xf>
    <xf numFmtId="49" fontId="16" fillId="18" borderId="4" xfId="1" applyNumberFormat="1" applyFont="1" applyFill="1" applyBorder="1" applyAlignment="1">
      <alignment horizontal="center" textRotation="90" wrapText="1"/>
    </xf>
    <xf numFmtId="49" fontId="16" fillId="18" borderId="34" xfId="1" applyNumberFormat="1" applyFont="1" applyFill="1" applyBorder="1" applyAlignment="1">
      <alignment horizontal="center" textRotation="90" wrapText="1"/>
    </xf>
    <xf numFmtId="0" fontId="40" fillId="16" borderId="47" xfId="0" applyFont="1" applyFill="1" applyBorder="1" applyAlignment="1">
      <alignment horizontal="center" vertical="center" wrapText="1"/>
    </xf>
    <xf numFmtId="0" fontId="40" fillId="16" borderId="22" xfId="0" applyFont="1" applyFill="1" applyBorder="1" applyAlignment="1">
      <alignment horizontal="center" vertical="center" wrapText="1"/>
    </xf>
    <xf numFmtId="0" fontId="40" fillId="16" borderId="48" xfId="0" applyFont="1" applyFill="1" applyBorder="1" applyAlignment="1">
      <alignment horizontal="center" vertical="center" wrapText="1"/>
    </xf>
    <xf numFmtId="0" fontId="40" fillId="16" borderId="52"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4" borderId="1" xfId="0" applyFont="1" applyFill="1" applyBorder="1" applyAlignment="1">
      <alignment horizontal="center" vertical="center"/>
    </xf>
    <xf numFmtId="0" fontId="37" fillId="14" borderId="17"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7" fillId="19" borderId="1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0" borderId="49" xfId="0" applyFont="1" applyFill="1" applyBorder="1" applyAlignment="1">
      <alignment vertical="center" wrapText="1"/>
    </xf>
    <xf numFmtId="0" fontId="13" fillId="12" borderId="44" xfId="0" applyFont="1" applyFill="1" applyBorder="1" applyAlignment="1">
      <alignment vertical="center" wrapText="1"/>
    </xf>
    <xf numFmtId="0" fontId="13" fillId="0" borderId="45" xfId="0" applyFont="1" applyBorder="1" applyAlignment="1">
      <alignment vertical="center" wrapText="1"/>
    </xf>
    <xf numFmtId="0" fontId="13" fillId="12" borderId="35" xfId="0" applyFont="1" applyFill="1" applyBorder="1" applyAlignment="1">
      <alignment vertical="center" wrapText="1"/>
    </xf>
    <xf numFmtId="0" fontId="13" fillId="19" borderId="49" xfId="0" applyFont="1" applyFill="1" applyBorder="1" applyAlignment="1">
      <alignment horizontal="left" vertical="center" wrapText="1"/>
    </xf>
    <xf numFmtId="0" fontId="13" fillId="12" borderId="49" xfId="0" applyFont="1" applyFill="1" applyBorder="1" applyAlignment="1">
      <alignment wrapText="1"/>
    </xf>
    <xf numFmtId="0" fontId="13" fillId="0" borderId="45" xfId="0" applyFont="1" applyFill="1" applyBorder="1" applyAlignment="1">
      <alignment wrapText="1"/>
    </xf>
    <xf numFmtId="0" fontId="13" fillId="19" borderId="50" xfId="0" applyFont="1" applyFill="1" applyBorder="1" applyAlignment="1">
      <alignment vertical="center" wrapText="1"/>
    </xf>
    <xf numFmtId="0" fontId="13" fillId="0" borderId="35" xfId="0" applyFont="1" applyFill="1" applyBorder="1" applyAlignment="1">
      <alignment vertical="center" wrapText="1"/>
    </xf>
    <xf numFmtId="49" fontId="23" fillId="19" borderId="13" xfId="0" applyNumberFormat="1" applyFont="1" applyFill="1" applyBorder="1" applyAlignment="1">
      <alignment horizontal="center" vertical="center" wrapText="1"/>
    </xf>
    <xf numFmtId="49" fontId="23" fillId="19" borderId="15" xfId="0" applyNumberFormat="1" applyFont="1" applyFill="1" applyBorder="1" applyAlignment="1">
      <alignment horizontal="center" vertical="center" wrapText="1"/>
    </xf>
    <xf numFmtId="49" fontId="23" fillId="19" borderId="18" xfId="0" applyNumberFormat="1" applyFont="1" applyFill="1" applyBorder="1" applyAlignment="1">
      <alignment horizontal="center" vertical="center" wrapText="1"/>
    </xf>
    <xf numFmtId="49" fontId="23" fillId="19" borderId="42" xfId="0" applyNumberFormat="1" applyFont="1" applyFill="1" applyBorder="1" applyAlignment="1">
      <alignment horizontal="center" vertical="center" wrapText="1"/>
    </xf>
    <xf numFmtId="49" fontId="23" fillId="19" borderId="19" xfId="0" applyNumberFormat="1" applyFont="1" applyFill="1" applyBorder="1" applyAlignment="1">
      <alignment horizontal="center" vertical="center" wrapText="1"/>
    </xf>
    <xf numFmtId="49" fontId="23" fillId="19" borderId="72" xfId="0" applyNumberFormat="1" applyFont="1" applyFill="1" applyBorder="1" applyAlignment="1">
      <alignment horizontal="center" vertical="center" wrapText="1"/>
    </xf>
    <xf numFmtId="49" fontId="23" fillId="19" borderId="20" xfId="0" applyNumberFormat="1" applyFont="1" applyFill="1" applyBorder="1" applyAlignment="1">
      <alignment horizontal="center" vertical="center" wrapText="1"/>
    </xf>
    <xf numFmtId="49" fontId="23" fillId="19" borderId="40" xfId="0" applyNumberFormat="1" applyFont="1" applyFill="1" applyBorder="1" applyAlignment="1">
      <alignment horizontal="center" vertical="center" wrapText="1"/>
    </xf>
    <xf numFmtId="49" fontId="23" fillId="19" borderId="48" xfId="0" applyNumberFormat="1" applyFont="1" applyFill="1" applyBorder="1" applyAlignment="1">
      <alignment horizontal="center" vertical="center" wrapText="1"/>
    </xf>
    <xf numFmtId="0" fontId="0" fillId="0" borderId="50" xfId="0" applyFill="1" applyBorder="1" applyAlignment="1">
      <alignment horizontal="left" vertical="center"/>
    </xf>
    <xf numFmtId="0" fontId="0" fillId="19" borderId="60" xfId="0" applyFill="1" applyBorder="1" applyAlignment="1">
      <alignment horizontal="left" vertical="center"/>
    </xf>
    <xf numFmtId="0" fontId="15" fillId="19" borderId="25" xfId="1" applyFont="1" applyFill="1" applyBorder="1" applyAlignment="1">
      <alignment horizontal="left" vertical="center" wrapText="1"/>
    </xf>
    <xf numFmtId="49" fontId="23" fillId="19" borderId="14" xfId="0" applyNumberFormat="1" applyFont="1" applyFill="1" applyBorder="1" applyAlignment="1">
      <alignment horizontal="center" vertical="center" wrapText="1"/>
    </xf>
    <xf numFmtId="49" fontId="23" fillId="19" borderId="1" xfId="0" applyNumberFormat="1" applyFont="1" applyFill="1" applyBorder="1" applyAlignment="1">
      <alignment horizontal="center" vertical="center" wrapText="1"/>
    </xf>
    <xf numFmtId="49" fontId="23" fillId="19" borderId="28" xfId="0" applyNumberFormat="1" applyFont="1" applyFill="1" applyBorder="1" applyAlignment="1">
      <alignment horizontal="center" vertical="center" wrapText="1"/>
    </xf>
    <xf numFmtId="0" fontId="0" fillId="19" borderId="0" xfId="0" applyFill="1"/>
    <xf numFmtId="0" fontId="21" fillId="16" borderId="1" xfId="0" applyFont="1" applyFill="1" applyBorder="1" applyAlignment="1">
      <alignment horizontal="center" textRotation="90"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7" fillId="0" borderId="17" xfId="0" applyFont="1" applyFill="1" applyBorder="1" applyAlignment="1">
      <alignment vertical="center" wrapText="1"/>
    </xf>
    <xf numFmtId="0" fontId="37" fillId="0" borderId="1" xfId="0" applyFont="1" applyFill="1" applyBorder="1" applyAlignment="1">
      <alignment horizontal="left" vertical="center" wrapText="1"/>
    </xf>
    <xf numFmtId="0" fontId="37" fillId="0" borderId="28" xfId="0" applyFont="1" applyFill="1" applyBorder="1" applyAlignment="1">
      <alignment horizontal="center"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79" xfId="0" applyFont="1" applyFill="1" applyBorder="1" applyAlignment="1">
      <alignment horizontal="center" vertical="center" wrapText="1"/>
    </xf>
    <xf numFmtId="0" fontId="37" fillId="0" borderId="85" xfId="0" applyFont="1" applyFill="1" applyBorder="1" applyAlignment="1">
      <alignment horizontal="center" vertical="center" wrapText="1"/>
    </xf>
    <xf numFmtId="0" fontId="42" fillId="0" borderId="14"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15"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5" xfId="0" applyFont="1" applyBorder="1" applyAlignment="1">
      <alignment horizontal="center" vertical="center" wrapText="1"/>
    </xf>
    <xf numFmtId="0" fontId="37" fillId="0" borderId="71" xfId="0" applyFont="1" applyFill="1" applyBorder="1" applyAlignment="1">
      <alignment horizontal="center" vertical="center" wrapText="1"/>
    </xf>
    <xf numFmtId="0" fontId="43" fillId="0" borderId="21" xfId="0" applyFont="1" applyBorder="1" applyAlignment="1">
      <alignment horizontal="center" vertical="center" wrapText="1"/>
    </xf>
    <xf numFmtId="0" fontId="37" fillId="0" borderId="86" xfId="0" applyFont="1" applyFill="1" applyBorder="1" applyAlignment="1">
      <alignment horizontal="center" vertical="center" wrapText="1"/>
    </xf>
    <xf numFmtId="0" fontId="43" fillId="0" borderId="39" xfId="0" applyFont="1" applyBorder="1" applyAlignment="1">
      <alignment horizontal="center" vertical="center" wrapText="1"/>
    </xf>
    <xf numFmtId="0" fontId="37" fillId="0" borderId="75"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5" fillId="0" borderId="1" xfId="1" quotePrefix="1" applyFont="1" applyBorder="1" applyAlignment="1">
      <alignment horizontal="left" vertical="top"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1" xfId="1" applyFont="1" applyBorder="1" applyAlignment="1">
      <alignment vertical="center" wrapText="1"/>
    </xf>
    <xf numFmtId="0" fontId="6" fillId="3"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horizontal="left" vertical="center" wrapText="1"/>
    </xf>
    <xf numFmtId="0" fontId="6" fillId="0" borderId="1" xfId="1" applyFont="1" applyBorder="1" applyAlignment="1">
      <alignment horizontal="justify" vertical="center" wrapText="1"/>
    </xf>
    <xf numFmtId="0" fontId="8" fillId="0" borderId="1" xfId="1" applyFont="1" applyBorder="1" applyAlignment="1">
      <alignment horizontal="justify" vertical="center" wrapText="1"/>
    </xf>
    <xf numFmtId="0" fontId="8" fillId="0" borderId="1" xfId="1" applyFont="1" applyBorder="1" applyAlignment="1">
      <alignment vertical="center" wrapText="1"/>
    </xf>
    <xf numFmtId="0" fontId="6" fillId="4" borderId="1" xfId="1" applyFont="1" applyFill="1" applyBorder="1" applyAlignment="1">
      <alignment horizontal="center" vertical="center" wrapText="1"/>
    </xf>
    <xf numFmtId="0" fontId="0" fillId="0" borderId="1" xfId="0" applyBorder="1" applyAlignment="1">
      <alignment horizontal="center" vertical="center" wrapText="1"/>
    </xf>
    <xf numFmtId="49" fontId="14" fillId="17" borderId="5" xfId="1" applyNumberFormat="1" applyFont="1" applyFill="1" applyBorder="1" applyAlignment="1">
      <alignment horizontal="center" vertical="center"/>
    </xf>
    <xf numFmtId="0" fontId="0" fillId="17" borderId="6" xfId="0" applyFill="1" applyBorder="1"/>
    <xf numFmtId="0" fontId="0" fillId="17" borderId="7" xfId="0" applyFill="1" applyBorder="1"/>
    <xf numFmtId="49" fontId="14" fillId="17" borderId="11" xfId="1" applyNumberFormat="1" applyFont="1" applyFill="1" applyBorder="1" applyAlignment="1">
      <alignment horizontal="center" vertical="center"/>
    </xf>
    <xf numFmtId="0" fontId="0" fillId="17" borderId="12" xfId="0" applyFill="1" applyBorder="1"/>
    <xf numFmtId="0" fontId="0" fillId="17" borderId="13" xfId="0" applyFill="1" applyBorder="1"/>
    <xf numFmtId="49" fontId="2" fillId="17" borderId="17" xfId="1" applyNumberFormat="1" applyFont="1" applyFill="1" applyBorder="1" applyAlignment="1">
      <alignment horizontal="center" vertical="center" wrapText="1"/>
    </xf>
    <xf numFmtId="0" fontId="0" fillId="17" borderId="19" xfId="0" applyFill="1" applyBorder="1"/>
    <xf numFmtId="49" fontId="14" fillId="5" borderId="1" xfId="1" applyNumberFormat="1" applyFont="1" applyFill="1" applyBorder="1" applyAlignment="1">
      <alignment horizontal="center" vertical="center" textRotation="90"/>
    </xf>
    <xf numFmtId="0" fontId="0" fillId="5" borderId="1" xfId="0" applyFill="1" applyBorder="1" applyAlignment="1">
      <alignment textRotation="90"/>
    </xf>
    <xf numFmtId="49" fontId="2" fillId="5" borderId="1" xfId="1" applyNumberFormat="1" applyFont="1" applyFill="1" applyBorder="1" applyAlignment="1">
      <alignment horizontal="center" vertical="center" wrapText="1"/>
    </xf>
    <xf numFmtId="0" fontId="32" fillId="13" borderId="9" xfId="0" applyFont="1" applyFill="1" applyBorder="1" applyAlignment="1">
      <alignment horizontal="center" vertical="center"/>
    </xf>
    <xf numFmtId="0" fontId="32" fillId="13" borderId="0" xfId="0" applyFont="1" applyFill="1" applyBorder="1" applyAlignment="1">
      <alignment horizontal="center" vertical="center"/>
    </xf>
    <xf numFmtId="0" fontId="31" fillId="10" borderId="71" xfId="0" applyFont="1" applyFill="1" applyBorder="1" applyAlignment="1">
      <alignment horizontal="center" vertical="center"/>
    </xf>
    <xf numFmtId="0" fontId="31" fillId="10" borderId="49" xfId="0" applyFont="1" applyFill="1" applyBorder="1" applyAlignment="1">
      <alignment horizontal="center" vertical="center" textRotation="255"/>
    </xf>
    <xf numFmtId="0" fontId="31" fillId="10" borderId="50" xfId="0" applyFont="1" applyFill="1" applyBorder="1" applyAlignment="1">
      <alignment horizontal="center" vertical="center" textRotation="255"/>
    </xf>
    <xf numFmtId="0" fontId="31" fillId="10" borderId="45" xfId="0" applyFont="1" applyFill="1" applyBorder="1" applyAlignment="1">
      <alignment horizontal="center" vertical="center" textRotation="255"/>
    </xf>
    <xf numFmtId="0" fontId="31" fillId="10" borderId="37" xfId="0" applyFont="1" applyFill="1" applyBorder="1" applyAlignment="1">
      <alignment horizontal="center" vertical="center"/>
    </xf>
    <xf numFmtId="0" fontId="31" fillId="10" borderId="41" xfId="0" applyFont="1" applyFill="1" applyBorder="1" applyAlignment="1">
      <alignment horizontal="center" vertical="center"/>
    </xf>
    <xf numFmtId="0" fontId="31" fillId="10" borderId="67" xfId="0" applyFont="1" applyFill="1" applyBorder="1" applyAlignment="1">
      <alignment horizontal="center" vertical="center"/>
    </xf>
    <xf numFmtId="0" fontId="31" fillId="10" borderId="70" xfId="0" applyFont="1" applyFill="1" applyBorder="1" applyAlignment="1">
      <alignment horizontal="center" vertical="center"/>
    </xf>
    <xf numFmtId="0" fontId="41" fillId="0" borderId="84" xfId="0" applyFont="1" applyBorder="1" applyAlignment="1">
      <alignment horizontal="left" vertical="top" wrapText="1"/>
    </xf>
    <xf numFmtId="0" fontId="41" fillId="0" borderId="82" xfId="0" applyFont="1" applyBorder="1" applyAlignment="1">
      <alignment horizontal="left" vertical="top" wrapText="1"/>
    </xf>
    <xf numFmtId="0" fontId="41" fillId="0" borderId="53" xfId="0" applyFont="1" applyBorder="1" applyAlignment="1">
      <alignment horizontal="left" vertical="top" wrapText="1"/>
    </xf>
    <xf numFmtId="0" fontId="41" fillId="0" borderId="85" xfId="0" applyFont="1" applyBorder="1" applyAlignment="1">
      <alignment horizontal="left" vertical="top" wrapText="1"/>
    </xf>
    <xf numFmtId="0" fontId="41" fillId="0" borderId="0" xfId="0" applyFont="1" applyBorder="1" applyAlignment="1">
      <alignment horizontal="left" vertical="top" wrapText="1"/>
    </xf>
    <xf numFmtId="0" fontId="41" fillId="0" borderId="65" xfId="0" applyFont="1" applyBorder="1" applyAlignment="1">
      <alignment horizontal="left" vertical="top" wrapText="1"/>
    </xf>
    <xf numFmtId="0" fontId="41" fillId="0" borderId="83" xfId="0" applyFont="1" applyBorder="1" applyAlignment="1">
      <alignment horizontal="left" vertical="top" wrapText="1"/>
    </xf>
    <xf numFmtId="0" fontId="41" fillId="0" borderId="74" xfId="0" applyFont="1" applyBorder="1" applyAlignment="1">
      <alignment horizontal="left" vertical="top" wrapText="1"/>
    </xf>
    <xf numFmtId="0" fontId="41" fillId="0" borderId="62" xfId="0" applyFont="1" applyBorder="1" applyAlignment="1">
      <alignment horizontal="left" vertical="top" wrapText="1"/>
    </xf>
    <xf numFmtId="0" fontId="35" fillId="11" borderId="46" xfId="0" applyFont="1" applyFill="1" applyBorder="1" applyAlignment="1">
      <alignment horizontal="right" vertical="center"/>
    </xf>
    <xf numFmtId="0" fontId="35" fillId="11" borderId="6" xfId="0" applyFont="1" applyFill="1" applyBorder="1" applyAlignment="1">
      <alignment horizontal="right" vertical="center"/>
    </xf>
    <xf numFmtId="0" fontId="22" fillId="11" borderId="5"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7" xfId="0" applyFont="1" applyFill="1" applyBorder="1" applyAlignment="1">
      <alignment horizontal="center" vertical="center"/>
    </xf>
    <xf numFmtId="0" fontId="22" fillId="11" borderId="5" xfId="0" applyFont="1" applyFill="1" applyBorder="1" applyAlignment="1">
      <alignment horizontal="center" vertical="center" textRotation="90" wrapText="1"/>
    </xf>
    <xf numFmtId="0" fontId="22" fillId="11" borderId="41" xfId="0" applyFont="1" applyFill="1" applyBorder="1" applyAlignment="1">
      <alignment horizontal="center" vertical="center" textRotation="90" wrapText="1"/>
    </xf>
    <xf numFmtId="0" fontId="22" fillId="11" borderId="36" xfId="0" applyFont="1" applyFill="1" applyBorder="1" applyAlignment="1">
      <alignment horizontal="center" vertical="center" textRotation="90"/>
    </xf>
    <xf numFmtId="0" fontId="22" fillId="11" borderId="41" xfId="0" applyFont="1" applyFill="1" applyBorder="1" applyAlignment="1">
      <alignment horizontal="center" vertical="center" textRotation="90"/>
    </xf>
    <xf numFmtId="0" fontId="22" fillId="0" borderId="5" xfId="0" applyFont="1" applyBorder="1" applyAlignment="1">
      <alignment horizontal="right"/>
    </xf>
    <xf numFmtId="0" fontId="22" fillId="0" borderId="73" xfId="0" applyFont="1" applyBorder="1" applyAlignment="1">
      <alignment horizontal="right"/>
    </xf>
    <xf numFmtId="0" fontId="13" fillId="0" borderId="33" xfId="0" applyFont="1" applyBorder="1" applyAlignment="1">
      <alignment horizontal="right"/>
    </xf>
    <xf numFmtId="0" fontId="13" fillId="0" borderId="4" xfId="0" applyFont="1" applyBorder="1" applyAlignment="1">
      <alignment horizontal="right"/>
    </xf>
    <xf numFmtId="0" fontId="13" fillId="0" borderId="41" xfId="0" applyFont="1" applyBorder="1" applyAlignment="1">
      <alignment horizontal="right"/>
    </xf>
    <xf numFmtId="0" fontId="13" fillId="0" borderId="65" xfId="0" applyFont="1" applyBorder="1" applyAlignment="1">
      <alignment horizontal="right"/>
    </xf>
    <xf numFmtId="0" fontId="22" fillId="0" borderId="46" xfId="0" applyFont="1" applyBorder="1" applyAlignment="1">
      <alignment horizontal="center"/>
    </xf>
    <xf numFmtId="0" fontId="22" fillId="0" borderId="64" xfId="0" applyFont="1" applyBorder="1" applyAlignment="1">
      <alignment horizontal="center"/>
    </xf>
    <xf numFmtId="0" fontId="22" fillId="0" borderId="9" xfId="0" applyFont="1" applyBorder="1" applyAlignment="1">
      <alignment horizontal="center"/>
    </xf>
    <xf numFmtId="0" fontId="22" fillId="0" borderId="10" xfId="0" applyFont="1" applyBorder="1" applyAlignment="1">
      <alignment horizont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26" xfId="0" applyFont="1" applyBorder="1" applyAlignment="1">
      <alignment horizontal="left" vertical="top" wrapTex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22" fillId="0" borderId="8" xfId="0" applyFont="1" applyBorder="1" applyAlignment="1">
      <alignment horizontal="right"/>
    </xf>
    <xf numFmtId="0" fontId="22" fillId="0" borderId="77" xfId="0" applyFont="1" applyBorder="1" applyAlignment="1">
      <alignment horizontal="right"/>
    </xf>
    <xf numFmtId="0" fontId="22" fillId="0" borderId="41" xfId="0" applyFont="1" applyBorder="1" applyAlignment="1">
      <alignment horizontal="right"/>
    </xf>
    <xf numFmtId="0" fontId="22" fillId="0" borderId="65" xfId="0" applyFont="1" applyBorder="1" applyAlignment="1">
      <alignment horizontal="right"/>
    </xf>
    <xf numFmtId="0" fontId="20" fillId="0" borderId="9" xfId="0" applyFont="1" applyBorder="1" applyAlignment="1">
      <alignment horizontal="center" vertical="center"/>
    </xf>
    <xf numFmtId="0" fontId="20" fillId="0" borderId="10" xfId="0" applyFont="1" applyBorder="1" applyAlignment="1">
      <alignment horizontal="center" vertical="center"/>
    </xf>
    <xf numFmtId="49" fontId="22" fillId="14" borderId="30" xfId="0" applyNumberFormat="1" applyFont="1" applyFill="1" applyBorder="1" applyAlignment="1">
      <alignment horizontal="center" vertical="center" wrapText="1"/>
    </xf>
    <xf numFmtId="49" fontId="22" fillId="14" borderId="39" xfId="0" applyNumberFormat="1" applyFont="1" applyFill="1" applyBorder="1" applyAlignment="1">
      <alignment horizontal="center" vertical="center" wrapText="1"/>
    </xf>
    <xf numFmtId="49" fontId="22" fillId="14" borderId="31" xfId="0" applyNumberFormat="1" applyFont="1" applyFill="1" applyBorder="1" applyAlignment="1">
      <alignment horizontal="center" vertical="center" wrapText="1"/>
    </xf>
    <xf numFmtId="49" fontId="22" fillId="14" borderId="3" xfId="0" applyNumberFormat="1" applyFont="1" applyFill="1" applyBorder="1" applyAlignment="1">
      <alignment horizontal="center" vertical="center" wrapText="1"/>
    </xf>
    <xf numFmtId="49" fontId="22" fillId="14" borderId="32" xfId="0" applyNumberFormat="1" applyFont="1" applyFill="1" applyBorder="1" applyAlignment="1">
      <alignment horizontal="center" vertical="center" wrapText="1"/>
    </xf>
    <xf numFmtId="49" fontId="22" fillId="14" borderId="40" xfId="0" applyNumberFormat="1" applyFont="1" applyFill="1" applyBorder="1" applyAlignment="1">
      <alignment horizontal="center" vertical="center" wrapText="1"/>
    </xf>
    <xf numFmtId="0" fontId="26" fillId="11" borderId="43" xfId="0" applyFont="1" applyFill="1" applyBorder="1" applyAlignment="1">
      <alignment horizontal="center" vertical="center" textRotation="90" wrapText="1"/>
    </xf>
    <xf numFmtId="0" fontId="26" fillId="11" borderId="36" xfId="0" applyFont="1" applyFill="1" applyBorder="1" applyAlignment="1">
      <alignment horizontal="center" vertical="center" textRotation="90" wrapText="1"/>
    </xf>
    <xf numFmtId="0" fontId="26" fillId="11" borderId="44" xfId="0" applyFont="1" applyFill="1" applyBorder="1" applyAlignment="1">
      <alignment horizontal="center" vertical="center" textRotation="90" wrapText="1"/>
    </xf>
    <xf numFmtId="0" fontId="22" fillId="0" borderId="38" xfId="0" applyFont="1" applyBorder="1" applyAlignment="1">
      <alignment horizontal="center"/>
    </xf>
    <xf numFmtId="0" fontId="22" fillId="0" borderId="74" xfId="0" applyFont="1" applyBorder="1" applyAlignment="1">
      <alignment horizontal="center"/>
    </xf>
    <xf numFmtId="0" fontId="22" fillId="0" borderId="75" xfId="0" applyFont="1" applyBorder="1" applyAlignment="1">
      <alignment horizontal="center"/>
    </xf>
    <xf numFmtId="0" fontId="22" fillId="11" borderId="27" xfId="0" applyFont="1" applyFill="1" applyBorder="1" applyAlignment="1">
      <alignment horizontal="center" vertical="center"/>
    </xf>
    <xf numFmtId="0" fontId="22" fillId="11" borderId="12" xfId="0" applyFont="1" applyFill="1" applyBorder="1" applyAlignment="1">
      <alignment horizontal="center" vertical="center"/>
    </xf>
    <xf numFmtId="0" fontId="22" fillId="11" borderId="13" xfId="0" applyFont="1" applyFill="1" applyBorder="1" applyAlignment="1">
      <alignment horizontal="center" vertical="center"/>
    </xf>
    <xf numFmtId="0" fontId="22" fillId="0" borderId="25" xfId="0" applyFont="1" applyFill="1" applyBorder="1" applyAlignment="1">
      <alignment horizontal="center"/>
    </xf>
    <xf numFmtId="0" fontId="22" fillId="0" borderId="70" xfId="0" applyFont="1" applyFill="1" applyBorder="1" applyAlignment="1">
      <alignment horizontal="center"/>
    </xf>
    <xf numFmtId="0" fontId="22" fillId="0" borderId="28" xfId="0" applyFont="1" applyFill="1" applyBorder="1" applyAlignment="1">
      <alignment horizontal="center"/>
    </xf>
    <xf numFmtId="0" fontId="22" fillId="0" borderId="72" xfId="0" applyFont="1" applyFill="1" applyBorder="1" applyAlignment="1">
      <alignment horizontal="center"/>
    </xf>
    <xf numFmtId="0" fontId="22" fillId="0" borderId="71" xfId="0" applyFont="1" applyFill="1" applyBorder="1" applyAlignment="1">
      <alignment horizontal="center"/>
    </xf>
    <xf numFmtId="0" fontId="34" fillId="0" borderId="26"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69" xfId="0" applyFont="1" applyFill="1" applyBorder="1" applyAlignment="1">
      <alignment horizontal="center" vertical="center" wrapText="1"/>
    </xf>
    <xf numFmtId="0" fontId="33" fillId="0" borderId="37" xfId="0" applyFont="1" applyBorder="1" applyAlignment="1">
      <alignment horizontal="center" vertical="center" wrapText="1"/>
    </xf>
    <xf numFmtId="0" fontId="33" fillId="0" borderId="41" xfId="0" applyFont="1" applyBorder="1" applyAlignment="1">
      <alignment horizontal="center" vertical="center" wrapText="1"/>
    </xf>
    <xf numFmtId="0" fontId="6" fillId="0" borderId="70" xfId="0" applyFont="1" applyBorder="1" applyAlignment="1">
      <alignment horizontal="left" vertical="center" wrapText="1" shrinkToFit="1"/>
    </xf>
    <xf numFmtId="0" fontId="6" fillId="0" borderId="71" xfId="0" applyFont="1" applyBorder="1" applyAlignment="1">
      <alignment horizontal="left" vertical="center" wrapText="1" shrinkToFit="1"/>
    </xf>
    <xf numFmtId="0" fontId="6" fillId="0" borderId="70" xfId="0" applyFont="1" applyBorder="1" applyAlignment="1">
      <alignment horizontal="left" vertical="center"/>
    </xf>
    <xf numFmtId="0" fontId="29" fillId="11" borderId="43" xfId="0" applyFont="1" applyFill="1" applyBorder="1" applyAlignment="1">
      <alignment horizontal="center" vertical="center" textRotation="90" wrapText="1"/>
    </xf>
    <xf numFmtId="0" fontId="29" fillId="11" borderId="36" xfId="0" applyFont="1" applyFill="1" applyBorder="1" applyAlignment="1">
      <alignment horizontal="center" vertical="center" textRotation="90" wrapText="1"/>
    </xf>
    <xf numFmtId="0" fontId="29" fillId="11" borderId="44" xfId="0" applyFont="1" applyFill="1" applyBorder="1" applyAlignment="1">
      <alignment horizontal="center" vertical="center" textRotation="90" wrapText="1"/>
    </xf>
    <xf numFmtId="0" fontId="6" fillId="0" borderId="71"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22" fillId="11" borderId="11" xfId="0" applyFont="1" applyFill="1" applyBorder="1" applyAlignment="1">
      <alignment horizontal="center" vertical="center"/>
    </xf>
    <xf numFmtId="49" fontId="22" fillId="14" borderId="81" xfId="0" applyNumberFormat="1" applyFont="1" applyFill="1" applyBorder="1" applyAlignment="1">
      <alignment horizontal="center" vertical="center" wrapText="1"/>
    </xf>
    <xf numFmtId="49" fontId="22" fillId="14" borderId="83" xfId="0" applyNumberFormat="1" applyFont="1" applyFill="1" applyBorder="1" applyAlignment="1">
      <alignment horizontal="center" vertical="center" wrapText="1"/>
    </xf>
    <xf numFmtId="49" fontId="22" fillId="14" borderId="73" xfId="0" applyNumberFormat="1" applyFont="1" applyFill="1" applyBorder="1" applyAlignment="1">
      <alignment horizontal="center" vertical="center" wrapText="1"/>
    </xf>
    <xf numFmtId="49" fontId="22" fillId="14" borderId="62" xfId="0" applyNumberFormat="1" applyFont="1" applyFill="1" applyBorder="1" applyAlignment="1">
      <alignment horizontal="center" vertical="center" wrapText="1"/>
    </xf>
    <xf numFmtId="0" fontId="20" fillId="0" borderId="0" xfId="0" applyFont="1" applyBorder="1" applyAlignment="1">
      <alignment horizontal="center" vertical="center"/>
    </xf>
    <xf numFmtId="0" fontId="20" fillId="0" borderId="66" xfId="0" applyFont="1" applyBorder="1" applyAlignment="1">
      <alignment horizontal="center" vertical="center"/>
    </xf>
    <xf numFmtId="0" fontId="37" fillId="11" borderId="11" xfId="0" applyFont="1" applyFill="1" applyBorder="1" applyAlignment="1">
      <alignment horizontal="center" vertical="center"/>
    </xf>
    <xf numFmtId="0" fontId="37" fillId="11" borderId="12" xfId="0" applyFont="1" applyFill="1" applyBorder="1" applyAlignment="1">
      <alignment horizontal="center" vertical="center"/>
    </xf>
    <xf numFmtId="0" fontId="37" fillId="11" borderId="13" xfId="0" applyFont="1" applyFill="1" applyBorder="1" applyAlignment="1">
      <alignment horizontal="center" vertical="center"/>
    </xf>
    <xf numFmtId="0" fontId="29" fillId="15" borderId="43" xfId="0" applyFont="1" applyFill="1" applyBorder="1" applyAlignment="1">
      <alignment horizontal="center" vertical="center" textRotation="90" wrapText="1"/>
    </xf>
    <xf numFmtId="0" fontId="29" fillId="15" borderId="36" xfId="0" applyFont="1" applyFill="1" applyBorder="1" applyAlignment="1">
      <alignment horizontal="center" vertical="center" textRotation="90" wrapText="1"/>
    </xf>
    <xf numFmtId="0" fontId="29" fillId="15" borderId="44" xfId="0" applyFont="1" applyFill="1" applyBorder="1" applyAlignment="1">
      <alignment horizontal="center" vertical="center" textRotation="90" wrapText="1"/>
    </xf>
    <xf numFmtId="0" fontId="22" fillId="15" borderId="11" xfId="0" applyFont="1" applyFill="1" applyBorder="1" applyAlignment="1">
      <alignment horizontal="center" vertical="center"/>
    </xf>
    <xf numFmtId="0" fontId="22" fillId="15" borderId="12" xfId="0" applyFont="1" applyFill="1" applyBorder="1" applyAlignment="1">
      <alignment horizontal="center" vertical="center"/>
    </xf>
    <xf numFmtId="0" fontId="22" fillId="15" borderId="13" xfId="0" applyFont="1" applyFill="1" applyBorder="1" applyAlignment="1">
      <alignment horizontal="center" vertical="center"/>
    </xf>
    <xf numFmtId="0" fontId="26" fillId="15" borderId="43" xfId="0" applyFont="1" applyFill="1" applyBorder="1" applyAlignment="1">
      <alignment horizontal="center" vertical="center" textRotation="90" wrapText="1"/>
    </xf>
    <xf numFmtId="0" fontId="26" fillId="15" borderId="36" xfId="0" applyFont="1" applyFill="1" applyBorder="1" applyAlignment="1">
      <alignment horizontal="center" vertical="center" textRotation="90" wrapText="1"/>
    </xf>
    <xf numFmtId="0" fontId="26" fillId="15" borderId="44" xfId="0" applyFont="1" applyFill="1" applyBorder="1" applyAlignment="1">
      <alignment horizontal="center" vertical="center" textRotation="90" wrapText="1"/>
    </xf>
    <xf numFmtId="0" fontId="35" fillId="15" borderId="46" xfId="0" applyFont="1" applyFill="1" applyBorder="1" applyAlignment="1">
      <alignment horizontal="right" vertical="center"/>
    </xf>
    <xf numFmtId="0" fontId="35" fillId="15" borderId="6" xfId="0" applyFont="1" applyFill="1" applyBorder="1" applyAlignment="1">
      <alignment horizontal="right" vertical="center"/>
    </xf>
    <xf numFmtId="0" fontId="22" fillId="15" borderId="5" xfId="0" applyFont="1" applyFill="1" applyBorder="1" applyAlignment="1">
      <alignment horizontal="center" vertical="center"/>
    </xf>
    <xf numFmtId="0" fontId="22" fillId="15" borderId="6" xfId="0" applyFont="1" applyFill="1" applyBorder="1" applyAlignment="1">
      <alignment horizontal="center" vertical="center"/>
    </xf>
    <xf numFmtId="0" fontId="22" fillId="15" borderId="7" xfId="0" applyFont="1" applyFill="1" applyBorder="1" applyAlignment="1">
      <alignment horizontal="center" vertical="center"/>
    </xf>
    <xf numFmtId="0" fontId="22" fillId="15" borderId="5" xfId="0" applyFont="1" applyFill="1" applyBorder="1" applyAlignment="1">
      <alignment horizontal="center" vertical="center" textRotation="90" wrapText="1"/>
    </xf>
    <xf numFmtId="0" fontId="22" fillId="15" borderId="41" xfId="0" applyFont="1" applyFill="1" applyBorder="1" applyAlignment="1">
      <alignment horizontal="center" vertical="center" textRotation="90" wrapText="1"/>
    </xf>
    <xf numFmtId="0" fontId="22" fillId="15" borderId="41" xfId="0" applyFont="1" applyFill="1" applyBorder="1" applyAlignment="1">
      <alignment horizontal="center" vertical="center" textRotation="90"/>
    </xf>
    <xf numFmtId="0" fontId="22" fillId="15" borderId="36" xfId="0" applyFont="1" applyFill="1" applyBorder="1" applyAlignment="1">
      <alignment horizontal="center" vertical="center" textRotation="90"/>
    </xf>
    <xf numFmtId="0" fontId="22" fillId="14" borderId="30" xfId="0" applyNumberFormat="1" applyFont="1" applyFill="1" applyBorder="1" applyAlignment="1">
      <alignment horizontal="center" vertical="center" wrapText="1"/>
    </xf>
    <xf numFmtId="0" fontId="22" fillId="14" borderId="39" xfId="0" applyNumberFormat="1" applyFont="1" applyFill="1" applyBorder="1" applyAlignment="1">
      <alignment horizontal="center" vertical="center" wrapText="1"/>
    </xf>
    <xf numFmtId="0" fontId="22" fillId="14" borderId="73" xfId="0" applyNumberFormat="1" applyFont="1" applyFill="1" applyBorder="1" applyAlignment="1">
      <alignment horizontal="center" vertical="center" wrapText="1"/>
    </xf>
    <xf numFmtId="0" fontId="22" fillId="14" borderId="62" xfId="0" applyNumberFormat="1" applyFont="1" applyFill="1" applyBorder="1" applyAlignment="1">
      <alignment horizontal="center" vertical="center" wrapText="1"/>
    </xf>
    <xf numFmtId="0" fontId="22" fillId="14" borderId="7" xfId="0" applyNumberFormat="1" applyFont="1" applyFill="1" applyBorder="1" applyAlignment="1">
      <alignment horizontal="center" vertical="center" wrapText="1"/>
    </xf>
    <xf numFmtId="0" fontId="22" fillId="14" borderId="75" xfId="0" applyNumberFormat="1" applyFont="1" applyFill="1" applyBorder="1" applyAlignment="1">
      <alignment horizontal="center" vertical="center" wrapText="1"/>
    </xf>
    <xf numFmtId="0" fontId="26" fillId="14" borderId="25" xfId="0" applyNumberFormat="1" applyFont="1" applyFill="1" applyBorder="1" applyAlignment="1">
      <alignment horizontal="center" vertical="center" wrapText="1"/>
    </xf>
    <xf numFmtId="0" fontId="26" fillId="14" borderId="70" xfId="0" applyNumberFormat="1" applyFont="1" applyFill="1" applyBorder="1" applyAlignment="1">
      <alignment horizontal="center" vertical="center" wrapText="1"/>
    </xf>
    <xf numFmtId="0" fontId="26" fillId="14" borderId="71" xfId="0" applyNumberFormat="1" applyFont="1" applyFill="1" applyBorder="1" applyAlignment="1">
      <alignment horizontal="center"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22" fillId="15" borderId="3" xfId="0" applyFont="1" applyFill="1" applyBorder="1" applyAlignment="1">
      <alignment horizontal="center" vertical="center"/>
    </xf>
    <xf numFmtId="0" fontId="22" fillId="15" borderId="40" xfId="0" applyFont="1" applyFill="1" applyBorder="1" applyAlignment="1">
      <alignment horizontal="center" vertical="center"/>
    </xf>
    <xf numFmtId="0" fontId="6" fillId="0" borderId="37" xfId="0" applyFont="1" applyBorder="1" applyAlignment="1">
      <alignment horizontal="left" vertical="top" wrapText="1"/>
    </xf>
    <xf numFmtId="0" fontId="6" fillId="0" borderId="82" xfId="0" applyFont="1" applyBorder="1" applyAlignment="1">
      <alignment horizontal="left" vertical="top" wrapText="1"/>
    </xf>
    <xf numFmtId="0" fontId="6" fillId="0" borderId="86" xfId="0" applyFont="1" applyBorder="1" applyAlignment="1">
      <alignment horizontal="left" vertical="top" wrapText="1"/>
    </xf>
  </cellXfs>
  <cellStyles count="3">
    <cellStyle name="Normal" xfId="0" builtinId="0"/>
    <cellStyle name="Normal 2" xfId="1"/>
    <cellStyle name="Normal 3" xfId="2"/>
  </cellStyles>
  <dxfs count="42">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val="0"/>
        <i val="0"/>
        <strike val="0"/>
        <u val="none"/>
        <color rgb="FFFF0000"/>
      </font>
      <fill>
        <patternFill>
          <bgColor theme="2" tint="-0.499984740745262"/>
        </patternFill>
      </fill>
      <border>
        <left style="thin">
          <color auto="1"/>
        </left>
        <right style="thin">
          <color auto="1"/>
        </right>
        <top style="thin">
          <color auto="1"/>
        </top>
        <bottom style="thin">
          <color auto="1"/>
        </bottom>
        <vertical/>
        <horizontal/>
      </border>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
      <font>
        <b/>
        <i val="0"/>
      </font>
      <numFmt numFmtId="30" formatCode="@"/>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517072</xdr:colOff>
      <xdr:row>4</xdr:row>
      <xdr:rowOff>159576</xdr:rowOff>
    </xdr:from>
    <xdr:to>
      <xdr:col>33</xdr:col>
      <xdr:colOff>466725</xdr:colOff>
      <xdr:row>7</xdr:row>
      <xdr:rowOff>363246</xdr:rowOff>
    </xdr:to>
    <xdr:sp macro="" textlink="">
      <xdr:nvSpPr>
        <xdr:cNvPr id="2" name="ZoneTexte 1"/>
        <xdr:cNvSpPr txBox="1"/>
      </xdr:nvSpPr>
      <xdr:spPr>
        <a:xfrm>
          <a:off x="20301858" y="3207576"/>
          <a:ext cx="7569653" cy="4027277"/>
        </a:xfrm>
        <a:prstGeom prst="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rtlCol="0" anchor="ctr"/>
        <a:lstStyle/>
        <a:p>
          <a:pPr algn="ctr"/>
          <a:r>
            <a:rPr lang="fr-FR" sz="4000" b="1"/>
            <a:t>Matrice de vérification que toutes les compétences sont traitées par la progression envisagée, et qui permet de visualiser l'évolution de leur approche.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26</xdr:row>
      <xdr:rowOff>0</xdr:rowOff>
    </xdr:from>
    <xdr:to>
      <xdr:col>7</xdr:col>
      <xdr:colOff>295275</xdr:colOff>
      <xdr:row>28</xdr:row>
      <xdr:rowOff>152400</xdr:rowOff>
    </xdr:to>
    <xdr:sp macro="" textlink="">
      <xdr:nvSpPr>
        <xdr:cNvPr id="2" name="Rectangle 1"/>
        <xdr:cNvSpPr/>
      </xdr:nvSpPr>
      <xdr:spPr>
        <a:xfrm>
          <a:off x="3286125" y="7534275"/>
          <a:ext cx="2771775"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Première séquence non évaluée.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F209"/>
  <sheetViews>
    <sheetView topLeftCell="A164" zoomScale="115" zoomScaleNormal="115" workbookViewId="0">
      <selection activeCell="D178" sqref="D178:D179"/>
    </sheetView>
  </sheetViews>
  <sheetFormatPr baseColWidth="10" defaultRowHeight="15"/>
  <cols>
    <col min="1" max="1" width="3.42578125" customWidth="1"/>
    <col min="2" max="2" width="4.28515625" customWidth="1"/>
    <col min="3" max="3" width="32.7109375" customWidth="1"/>
    <col min="4" max="4" width="80.7109375" customWidth="1"/>
  </cols>
  <sheetData>
    <row r="1" spans="1:6" ht="15.75">
      <c r="A1" s="1" t="s">
        <v>0</v>
      </c>
      <c r="B1" s="2"/>
      <c r="C1" s="3"/>
      <c r="D1" s="4"/>
      <c r="E1" s="5"/>
      <c r="F1" s="5"/>
    </row>
    <row r="2" spans="1:6" ht="15.75">
      <c r="A2" s="1"/>
      <c r="B2" s="2" t="s">
        <v>1</v>
      </c>
      <c r="C2" s="3"/>
      <c r="D2" s="4"/>
      <c r="E2" s="5"/>
      <c r="F2" s="5"/>
    </row>
    <row r="3" spans="1:6" ht="15.75">
      <c r="A3" s="1"/>
      <c r="B3" s="2"/>
      <c r="C3" s="514" t="s">
        <v>2</v>
      </c>
      <c r="D3" s="514"/>
      <c r="E3" s="514"/>
      <c r="F3" s="514"/>
    </row>
    <row r="4" spans="1:6" ht="55.5" customHeight="1">
      <c r="A4" s="1"/>
      <c r="B4" s="2"/>
      <c r="C4" s="515" t="s">
        <v>3</v>
      </c>
      <c r="D4" s="515"/>
      <c r="E4" s="515"/>
      <c r="F4" s="515"/>
    </row>
    <row r="5" spans="1:6" ht="15.75">
      <c r="A5" s="1"/>
      <c r="B5" s="2"/>
      <c r="C5" s="6" t="s">
        <v>4</v>
      </c>
      <c r="D5" s="7" t="s">
        <v>5</v>
      </c>
      <c r="E5" s="8" t="s">
        <v>6</v>
      </c>
      <c r="F5" s="8" t="s">
        <v>7</v>
      </c>
    </row>
    <row r="6" spans="1:6" ht="15.75">
      <c r="A6" s="1"/>
      <c r="B6" s="2"/>
      <c r="C6" s="516" t="s">
        <v>8</v>
      </c>
      <c r="D6" s="9" t="s">
        <v>9</v>
      </c>
      <c r="E6" s="10" t="s">
        <v>10</v>
      </c>
      <c r="F6" s="11"/>
    </row>
    <row r="7" spans="1:6" ht="15.75">
      <c r="A7" s="1"/>
      <c r="B7" s="2"/>
      <c r="C7" s="516"/>
      <c r="D7" s="9" t="s">
        <v>11</v>
      </c>
      <c r="E7" s="10" t="s">
        <v>10</v>
      </c>
      <c r="F7" s="11"/>
    </row>
    <row r="8" spans="1:6" ht="15.75">
      <c r="A8" s="1"/>
      <c r="B8" s="2"/>
      <c r="C8" s="516"/>
      <c r="D8" s="9" t="s">
        <v>12</v>
      </c>
      <c r="E8" s="10" t="s">
        <v>10</v>
      </c>
      <c r="F8" s="11"/>
    </row>
    <row r="9" spans="1:6" ht="15.75">
      <c r="A9" s="1"/>
      <c r="B9" s="2"/>
      <c r="C9" s="516"/>
      <c r="D9" s="9" t="s">
        <v>13</v>
      </c>
      <c r="E9" s="10" t="s">
        <v>10</v>
      </c>
      <c r="F9" s="11"/>
    </row>
    <row r="10" spans="1:6" ht="15.75">
      <c r="A10" s="1"/>
      <c r="B10" s="2"/>
      <c r="C10" s="517" t="s">
        <v>14</v>
      </c>
      <c r="D10" s="519" t="s">
        <v>15</v>
      </c>
      <c r="E10" s="520" t="s">
        <v>10</v>
      </c>
      <c r="F10" s="521"/>
    </row>
    <row r="11" spans="1:6" ht="15.75">
      <c r="A11" s="1"/>
      <c r="B11" s="2"/>
      <c r="C11" s="518"/>
      <c r="D11" s="519"/>
      <c r="E11" s="520"/>
      <c r="F11" s="521"/>
    </row>
    <row r="12" spans="1:6" ht="15.75">
      <c r="A12" s="1"/>
      <c r="B12" s="2"/>
      <c r="C12" s="12" t="s">
        <v>16</v>
      </c>
      <c r="D12" s="9" t="s">
        <v>17</v>
      </c>
      <c r="E12" s="10" t="s">
        <v>10</v>
      </c>
      <c r="F12" s="9"/>
    </row>
    <row r="13" spans="1:6" ht="15.75">
      <c r="A13" s="1"/>
      <c r="B13" s="2" t="s">
        <v>18</v>
      </c>
      <c r="C13" s="3"/>
      <c r="D13" s="4"/>
      <c r="E13" s="5"/>
      <c r="F13" s="5"/>
    </row>
    <row r="14" spans="1:6" ht="15.75">
      <c r="A14" s="1"/>
      <c r="B14" s="2"/>
      <c r="C14" s="514" t="s">
        <v>2</v>
      </c>
      <c r="D14" s="514"/>
      <c r="E14" s="514"/>
      <c r="F14" s="514"/>
    </row>
    <row r="15" spans="1:6" ht="77.25" customHeight="1">
      <c r="A15" s="1"/>
      <c r="B15" s="2"/>
      <c r="C15" s="515" t="s">
        <v>19</v>
      </c>
      <c r="D15" s="515"/>
      <c r="E15" s="515"/>
      <c r="F15" s="515"/>
    </row>
    <row r="16" spans="1:6">
      <c r="A16" s="4"/>
      <c r="B16" s="4"/>
      <c r="C16" s="6" t="s">
        <v>4</v>
      </c>
      <c r="D16" s="7" t="s">
        <v>5</v>
      </c>
      <c r="E16" s="8" t="s">
        <v>6</v>
      </c>
      <c r="F16" s="8" t="s">
        <v>7</v>
      </c>
    </row>
    <row r="17" spans="1:6">
      <c r="A17" s="4"/>
      <c r="B17" s="4"/>
      <c r="C17" s="517" t="s">
        <v>20</v>
      </c>
      <c r="D17" s="9" t="s">
        <v>21</v>
      </c>
      <c r="E17" s="10" t="s">
        <v>10</v>
      </c>
      <c r="F17" s="11"/>
    </row>
    <row r="18" spans="1:6">
      <c r="A18" s="4"/>
      <c r="B18" s="4"/>
      <c r="C18" s="522"/>
      <c r="D18" s="9" t="s">
        <v>22</v>
      </c>
      <c r="E18" s="10" t="s">
        <v>10</v>
      </c>
      <c r="F18" s="11"/>
    </row>
    <row r="19" spans="1:6">
      <c r="A19" s="4"/>
      <c r="B19" s="4"/>
      <c r="C19" s="522"/>
      <c r="D19" s="9" t="s">
        <v>23</v>
      </c>
      <c r="E19" s="10" t="s">
        <v>10</v>
      </c>
      <c r="F19" s="11"/>
    </row>
    <row r="20" spans="1:6">
      <c r="A20" s="4"/>
      <c r="B20" s="4"/>
      <c r="C20" s="518"/>
      <c r="D20" s="9" t="s">
        <v>24</v>
      </c>
      <c r="E20" s="10" t="s">
        <v>10</v>
      </c>
      <c r="F20" s="11"/>
    </row>
    <row r="21" spans="1:6">
      <c r="A21" s="4"/>
      <c r="B21" s="4"/>
      <c r="C21" s="516" t="s">
        <v>25</v>
      </c>
      <c r="D21" s="9" t="s">
        <v>26</v>
      </c>
      <c r="E21" s="10" t="s">
        <v>10</v>
      </c>
      <c r="F21" s="11"/>
    </row>
    <row r="22" spans="1:6">
      <c r="A22" s="4"/>
      <c r="B22" s="4"/>
      <c r="C22" s="516"/>
      <c r="D22" s="9" t="s">
        <v>27</v>
      </c>
      <c r="E22" s="10" t="s">
        <v>10</v>
      </c>
      <c r="F22" s="11"/>
    </row>
    <row r="23" spans="1:6">
      <c r="A23" s="4"/>
      <c r="B23" s="4"/>
      <c r="C23" s="516"/>
      <c r="D23" s="9" t="s">
        <v>28</v>
      </c>
      <c r="E23" s="10" t="s">
        <v>10</v>
      </c>
      <c r="F23" s="11"/>
    </row>
    <row r="24" spans="1:6">
      <c r="A24" s="4"/>
      <c r="B24" s="4"/>
      <c r="C24" s="516"/>
      <c r="D24" s="9" t="s">
        <v>29</v>
      </c>
      <c r="E24" s="10" t="s">
        <v>10</v>
      </c>
      <c r="F24" s="11"/>
    </row>
    <row r="25" spans="1:6">
      <c r="A25" s="4"/>
      <c r="B25" s="4"/>
      <c r="C25" s="516"/>
      <c r="D25" s="9" t="s">
        <v>30</v>
      </c>
      <c r="E25" s="10" t="s">
        <v>10</v>
      </c>
      <c r="F25" s="11"/>
    </row>
    <row r="26" spans="1:6">
      <c r="A26" s="4"/>
      <c r="B26" s="4"/>
      <c r="C26" s="516"/>
      <c r="D26" s="9" t="s">
        <v>31</v>
      </c>
      <c r="E26" s="10" t="s">
        <v>32</v>
      </c>
      <c r="F26" s="9"/>
    </row>
    <row r="27" spans="1:6">
      <c r="A27" s="4"/>
      <c r="B27" s="4"/>
      <c r="C27" s="12" t="s">
        <v>33</v>
      </c>
      <c r="D27" s="9" t="s">
        <v>34</v>
      </c>
      <c r="E27" s="10" t="s">
        <v>32</v>
      </c>
      <c r="F27" s="9"/>
    </row>
    <row r="28" spans="1:6">
      <c r="A28" s="4"/>
      <c r="B28" s="4"/>
      <c r="C28" s="516" t="s">
        <v>35</v>
      </c>
      <c r="D28" s="9" t="s">
        <v>36</v>
      </c>
      <c r="E28" s="10" t="s">
        <v>10</v>
      </c>
      <c r="F28" s="11"/>
    </row>
    <row r="29" spans="1:6" ht="24">
      <c r="A29" s="4"/>
      <c r="B29" s="4"/>
      <c r="C29" s="516"/>
      <c r="D29" s="9" t="s">
        <v>37</v>
      </c>
      <c r="E29" s="10" t="s">
        <v>10</v>
      </c>
      <c r="F29" s="11"/>
    </row>
    <row r="30" spans="1:6">
      <c r="A30" s="4"/>
      <c r="B30" s="4"/>
      <c r="C30" s="12" t="s">
        <v>38</v>
      </c>
      <c r="D30" s="9" t="s">
        <v>39</v>
      </c>
      <c r="E30" s="10" t="s">
        <v>10</v>
      </c>
      <c r="F30" s="9"/>
    </row>
    <row r="31" spans="1:6">
      <c r="A31" s="4"/>
      <c r="B31" s="4"/>
      <c r="C31" s="516" t="s">
        <v>40</v>
      </c>
      <c r="D31" s="9" t="s">
        <v>41</v>
      </c>
      <c r="E31" s="10" t="s">
        <v>10</v>
      </c>
      <c r="F31" s="11"/>
    </row>
    <row r="32" spans="1:6">
      <c r="A32" s="4"/>
      <c r="B32" s="4"/>
      <c r="C32" s="516"/>
      <c r="D32" s="9" t="s">
        <v>42</v>
      </c>
      <c r="E32" s="10" t="s">
        <v>10</v>
      </c>
      <c r="F32" s="11"/>
    </row>
    <row r="33" spans="1:6">
      <c r="A33" s="4"/>
      <c r="B33" s="4"/>
      <c r="C33" s="516"/>
      <c r="D33" s="9" t="s">
        <v>43</v>
      </c>
      <c r="E33" s="11"/>
      <c r="F33" s="13" t="s">
        <v>10</v>
      </c>
    </row>
    <row r="34" spans="1:6">
      <c r="A34" s="4"/>
      <c r="B34" s="4"/>
      <c r="C34" s="12" t="s">
        <v>44</v>
      </c>
      <c r="D34" s="519" t="s">
        <v>45</v>
      </c>
      <c r="E34" s="520" t="s">
        <v>10</v>
      </c>
      <c r="F34" s="521"/>
    </row>
    <row r="35" spans="1:6" ht="36">
      <c r="A35" s="4"/>
      <c r="B35" s="4"/>
      <c r="C35" s="12" t="s">
        <v>46</v>
      </c>
      <c r="D35" s="519"/>
      <c r="E35" s="520"/>
      <c r="F35" s="521"/>
    </row>
    <row r="36" spans="1:6">
      <c r="A36" s="4"/>
      <c r="B36" s="4"/>
      <c r="C36" s="12" t="s">
        <v>47</v>
      </c>
      <c r="D36" s="9" t="s">
        <v>48</v>
      </c>
      <c r="E36" s="11"/>
      <c r="F36" s="13" t="s">
        <v>49</v>
      </c>
    </row>
    <row r="37" spans="1:6">
      <c r="A37" s="4"/>
      <c r="B37" s="4"/>
      <c r="C37" s="516" t="s">
        <v>50</v>
      </c>
      <c r="D37" s="9" t="s">
        <v>51</v>
      </c>
      <c r="E37" s="10" t="s">
        <v>10</v>
      </c>
      <c r="F37" s="11"/>
    </row>
    <row r="38" spans="1:6">
      <c r="A38" s="4"/>
      <c r="B38" s="4"/>
      <c r="C38" s="516"/>
      <c r="D38" s="9" t="s">
        <v>52</v>
      </c>
      <c r="E38" s="11"/>
      <c r="F38" s="13" t="s">
        <v>49</v>
      </c>
    </row>
    <row r="39" spans="1:6">
      <c r="A39" s="4"/>
      <c r="B39" s="4"/>
      <c r="C39" s="516" t="s">
        <v>53</v>
      </c>
      <c r="D39" s="9" t="s">
        <v>54</v>
      </c>
      <c r="E39" s="10" t="s">
        <v>10</v>
      </c>
      <c r="F39" s="11"/>
    </row>
    <row r="40" spans="1:6">
      <c r="A40" s="4"/>
      <c r="B40" s="4"/>
      <c r="C40" s="516"/>
      <c r="D40" s="9" t="s">
        <v>52</v>
      </c>
      <c r="E40" s="11"/>
      <c r="F40" s="13" t="s">
        <v>49</v>
      </c>
    </row>
    <row r="41" spans="1:6" ht="36">
      <c r="A41" s="4"/>
      <c r="B41" s="4"/>
      <c r="C41" s="12" t="s">
        <v>55</v>
      </c>
      <c r="D41" s="9" t="s">
        <v>56</v>
      </c>
      <c r="E41" s="11"/>
      <c r="F41" s="13" t="s">
        <v>49</v>
      </c>
    </row>
    <row r="42" spans="1:6">
      <c r="A42" s="4"/>
      <c r="B42" s="4"/>
      <c r="C42" s="12" t="s">
        <v>57</v>
      </c>
      <c r="D42" s="9" t="s">
        <v>58</v>
      </c>
      <c r="E42" s="10" t="s">
        <v>10</v>
      </c>
      <c r="F42" s="11"/>
    </row>
    <row r="43" spans="1:6">
      <c r="A43" s="4"/>
      <c r="B43" s="4"/>
      <c r="C43" s="12" t="s">
        <v>59</v>
      </c>
      <c r="D43" s="9" t="s">
        <v>60</v>
      </c>
      <c r="E43" s="10" t="s">
        <v>32</v>
      </c>
      <c r="F43" s="14"/>
    </row>
    <row r="44" spans="1:6">
      <c r="A44" s="4"/>
      <c r="B44" s="4"/>
      <c r="C44" s="517" t="s">
        <v>61</v>
      </c>
      <c r="D44" s="9" t="s">
        <v>62</v>
      </c>
      <c r="E44" s="10" t="s">
        <v>49</v>
      </c>
      <c r="F44" s="14"/>
    </row>
    <row r="45" spans="1:6">
      <c r="A45" s="4"/>
      <c r="B45" s="4"/>
      <c r="C45" s="522"/>
      <c r="D45" s="9" t="s">
        <v>63</v>
      </c>
      <c r="E45" s="10" t="s">
        <v>49</v>
      </c>
      <c r="F45" s="14"/>
    </row>
    <row r="46" spans="1:6">
      <c r="A46" s="4"/>
      <c r="B46" s="4"/>
      <c r="C46" s="522"/>
      <c r="D46" s="9" t="s">
        <v>64</v>
      </c>
      <c r="E46" s="10" t="s">
        <v>49</v>
      </c>
      <c r="F46" s="14"/>
    </row>
    <row r="47" spans="1:6">
      <c r="A47" s="4"/>
      <c r="B47" s="4"/>
      <c r="C47" s="518"/>
      <c r="D47" s="9" t="s">
        <v>65</v>
      </c>
      <c r="E47" s="10" t="s">
        <v>49</v>
      </c>
      <c r="F47" s="14"/>
    </row>
    <row r="48" spans="1:6" ht="51.75" customHeight="1">
      <c r="A48" s="4"/>
      <c r="B48" s="2"/>
      <c r="C48" s="12" t="s">
        <v>66</v>
      </c>
      <c r="D48" s="9" t="s">
        <v>67</v>
      </c>
      <c r="E48" s="11"/>
      <c r="F48" s="13" t="s">
        <v>49</v>
      </c>
    </row>
    <row r="49" spans="1:6">
      <c r="A49" s="4"/>
      <c r="B49" s="2"/>
      <c r="C49" s="516" t="s">
        <v>68</v>
      </c>
      <c r="D49" s="9" t="s">
        <v>69</v>
      </c>
      <c r="E49" s="10" t="s">
        <v>10</v>
      </c>
      <c r="F49" s="11"/>
    </row>
    <row r="50" spans="1:6">
      <c r="A50" s="4"/>
      <c r="B50" s="2"/>
      <c r="C50" s="516"/>
      <c r="D50" s="9" t="s">
        <v>70</v>
      </c>
      <c r="E50" s="10" t="s">
        <v>10</v>
      </c>
      <c r="F50" s="11"/>
    </row>
    <row r="51" spans="1:6">
      <c r="A51" s="4"/>
      <c r="B51" s="2"/>
      <c r="C51" s="516" t="s">
        <v>71</v>
      </c>
      <c r="D51" s="9" t="s">
        <v>72</v>
      </c>
      <c r="E51" s="11"/>
      <c r="F51" s="13" t="s">
        <v>10</v>
      </c>
    </row>
    <row r="52" spans="1:6">
      <c r="A52" s="4"/>
      <c r="B52" s="2"/>
      <c r="C52" s="516"/>
      <c r="D52" s="9" t="s">
        <v>73</v>
      </c>
      <c r="E52" s="11"/>
      <c r="F52" s="13" t="s">
        <v>10</v>
      </c>
    </row>
    <row r="53" spans="1:6">
      <c r="A53" s="4"/>
      <c r="B53" s="2"/>
      <c r="C53" s="516"/>
      <c r="D53" s="9" t="s">
        <v>74</v>
      </c>
      <c r="E53" s="11"/>
      <c r="F53" s="13" t="s">
        <v>10</v>
      </c>
    </row>
    <row r="54" spans="1:6">
      <c r="A54" s="4"/>
      <c r="B54" s="2"/>
      <c r="C54" s="524" t="s">
        <v>75</v>
      </c>
      <c r="D54" s="524"/>
      <c r="E54" s="524"/>
      <c r="F54" s="524"/>
    </row>
    <row r="55" spans="1:6">
      <c r="A55" s="4"/>
      <c r="B55" s="2"/>
      <c r="C55" s="523" t="s">
        <v>76</v>
      </c>
      <c r="D55" s="523"/>
      <c r="E55" s="523"/>
      <c r="F55" s="523"/>
    </row>
    <row r="56" spans="1:6">
      <c r="A56" s="4"/>
      <c r="B56" s="2"/>
      <c r="C56" s="523" t="s">
        <v>77</v>
      </c>
      <c r="D56" s="523"/>
      <c r="E56" s="523"/>
      <c r="F56" s="523"/>
    </row>
    <row r="57" spans="1:6">
      <c r="A57" s="4"/>
      <c r="B57" s="2"/>
      <c r="C57" s="523" t="s">
        <v>78</v>
      </c>
      <c r="D57" s="523"/>
      <c r="E57" s="523"/>
      <c r="F57" s="523"/>
    </row>
    <row r="58" spans="1:6">
      <c r="A58" s="4"/>
      <c r="B58" s="2"/>
      <c r="C58" s="523" t="s">
        <v>79</v>
      </c>
      <c r="D58" s="523"/>
      <c r="E58" s="523"/>
      <c r="F58" s="523"/>
    </row>
    <row r="59" spans="1:6" ht="25.5" customHeight="1">
      <c r="A59" s="4"/>
      <c r="B59" s="2"/>
      <c r="C59" s="523" t="s">
        <v>80</v>
      </c>
      <c r="D59" s="523"/>
      <c r="E59" s="523"/>
      <c r="F59" s="523"/>
    </row>
    <row r="60" spans="1:6" ht="24.75" customHeight="1">
      <c r="A60" s="4"/>
      <c r="B60" s="2"/>
      <c r="C60" s="523" t="s">
        <v>81</v>
      </c>
      <c r="D60" s="523"/>
      <c r="E60" s="523"/>
      <c r="F60" s="523"/>
    </row>
    <row r="61" spans="1:6" ht="27.75" customHeight="1">
      <c r="A61" s="4"/>
      <c r="B61" s="2"/>
      <c r="C61" s="523" t="s">
        <v>82</v>
      </c>
      <c r="D61" s="523"/>
      <c r="E61" s="523"/>
      <c r="F61" s="523"/>
    </row>
    <row r="62" spans="1:6" ht="15.75">
      <c r="A62" s="4"/>
      <c r="B62" s="2" t="s">
        <v>83</v>
      </c>
      <c r="C62" s="3"/>
      <c r="D62" s="4"/>
      <c r="E62" s="5"/>
      <c r="F62" s="5"/>
    </row>
    <row r="63" spans="1:6">
      <c r="A63" s="4"/>
      <c r="B63" s="2"/>
      <c r="C63" s="514" t="s">
        <v>2</v>
      </c>
      <c r="D63" s="514"/>
      <c r="E63" s="514"/>
      <c r="F63" s="514"/>
    </row>
    <row r="64" spans="1:6" ht="44.25" customHeight="1">
      <c r="A64" s="1"/>
      <c r="B64" s="2"/>
      <c r="C64" s="515" t="s">
        <v>84</v>
      </c>
      <c r="D64" s="515"/>
      <c r="E64" s="515"/>
      <c r="F64" s="515"/>
    </row>
    <row r="65" spans="1:6" ht="15.75">
      <c r="A65" s="1"/>
      <c r="B65" s="2"/>
      <c r="C65" s="6" t="s">
        <v>4</v>
      </c>
      <c r="D65" s="7" t="s">
        <v>5</v>
      </c>
      <c r="E65" s="8" t="s">
        <v>6</v>
      </c>
      <c r="F65" s="8" t="s">
        <v>7</v>
      </c>
    </row>
    <row r="66" spans="1:6" ht="15.75">
      <c r="A66" s="1"/>
      <c r="B66" s="2"/>
      <c r="C66" s="516" t="s">
        <v>85</v>
      </c>
      <c r="D66" s="9" t="s">
        <v>86</v>
      </c>
      <c r="E66" s="10" t="s">
        <v>10</v>
      </c>
      <c r="F66" s="9"/>
    </row>
    <row r="67" spans="1:6" ht="15.75">
      <c r="A67" s="1"/>
      <c r="B67" s="2"/>
      <c r="C67" s="516"/>
      <c r="D67" s="9" t="s">
        <v>87</v>
      </c>
      <c r="E67" s="10" t="s">
        <v>10</v>
      </c>
      <c r="F67" s="9"/>
    </row>
    <row r="68" spans="1:6" ht="15.75">
      <c r="A68" s="1"/>
      <c r="B68" s="2"/>
      <c r="C68" s="516"/>
      <c r="D68" s="9" t="s">
        <v>88</v>
      </c>
      <c r="E68" s="10" t="s">
        <v>10</v>
      </c>
      <c r="F68" s="9"/>
    </row>
    <row r="69" spans="1:6" ht="15.75">
      <c r="A69" s="1"/>
      <c r="B69" s="2"/>
      <c r="C69" s="516"/>
      <c r="D69" s="9" t="s">
        <v>89</v>
      </c>
      <c r="E69" s="10" t="s">
        <v>10</v>
      </c>
      <c r="F69" s="9"/>
    </row>
    <row r="70" spans="1:6" ht="15.75">
      <c r="A70" s="1"/>
      <c r="B70" s="2"/>
      <c r="C70" s="516"/>
      <c r="D70" s="9" t="s">
        <v>90</v>
      </c>
      <c r="E70" s="10" t="s">
        <v>10</v>
      </c>
      <c r="F70" s="9"/>
    </row>
    <row r="71" spans="1:6" ht="15.75">
      <c r="A71" s="1"/>
      <c r="B71" s="2"/>
      <c r="C71" s="516"/>
      <c r="D71" s="9" t="s">
        <v>91</v>
      </c>
      <c r="E71" s="11"/>
      <c r="F71" s="13" t="s">
        <v>10</v>
      </c>
    </row>
    <row r="72" spans="1:6" ht="15.75">
      <c r="A72" s="1" t="s">
        <v>92</v>
      </c>
      <c r="B72" s="2"/>
      <c r="C72" s="3"/>
      <c r="D72" s="4"/>
      <c r="E72" s="5"/>
      <c r="F72" s="5"/>
    </row>
    <row r="73" spans="1:6" ht="15.75">
      <c r="A73" s="1"/>
      <c r="B73" s="2" t="s">
        <v>93</v>
      </c>
      <c r="C73" s="3"/>
      <c r="D73" s="4"/>
      <c r="E73" s="5"/>
      <c r="F73" s="5"/>
    </row>
    <row r="74" spans="1:6" ht="15.75">
      <c r="A74" s="1"/>
      <c r="B74" s="2"/>
      <c r="C74" s="514" t="s">
        <v>2</v>
      </c>
      <c r="D74" s="514"/>
      <c r="E74" s="514"/>
      <c r="F74" s="514"/>
    </row>
    <row r="75" spans="1:6" ht="57" customHeight="1">
      <c r="A75" s="1"/>
      <c r="B75" s="2"/>
      <c r="C75" s="515" t="s">
        <v>94</v>
      </c>
      <c r="D75" s="515"/>
      <c r="E75" s="515"/>
      <c r="F75" s="515"/>
    </row>
    <row r="76" spans="1:6" ht="15.75">
      <c r="A76" s="1"/>
      <c r="B76" s="2"/>
      <c r="C76" s="6" t="s">
        <v>4</v>
      </c>
      <c r="D76" s="7" t="s">
        <v>5</v>
      </c>
      <c r="E76" s="8" t="s">
        <v>6</v>
      </c>
      <c r="F76" s="8" t="s">
        <v>7</v>
      </c>
    </row>
    <row r="77" spans="1:6" ht="15.75">
      <c r="A77" s="1"/>
      <c r="B77" s="2"/>
      <c r="C77" s="516" t="s">
        <v>95</v>
      </c>
      <c r="D77" s="9" t="s">
        <v>96</v>
      </c>
      <c r="E77" s="10" t="s">
        <v>10</v>
      </c>
      <c r="F77" s="11"/>
    </row>
    <row r="78" spans="1:6" ht="15.75">
      <c r="A78" s="1"/>
      <c r="B78" s="2"/>
      <c r="C78" s="516"/>
      <c r="D78" s="9" t="s">
        <v>97</v>
      </c>
      <c r="E78" s="10" t="s">
        <v>10</v>
      </c>
      <c r="F78" s="11"/>
    </row>
    <row r="79" spans="1:6" ht="15.75">
      <c r="A79" s="1"/>
      <c r="B79" s="2"/>
      <c r="C79" s="516" t="s">
        <v>98</v>
      </c>
      <c r="D79" s="9" t="s">
        <v>99</v>
      </c>
      <c r="E79" s="15"/>
      <c r="F79" s="13" t="s">
        <v>10</v>
      </c>
    </row>
    <row r="80" spans="1:6">
      <c r="A80" s="4"/>
      <c r="B80" s="2"/>
      <c r="C80" s="516"/>
      <c r="D80" s="9" t="s">
        <v>100</v>
      </c>
      <c r="E80" s="15"/>
      <c r="F80" s="13" t="s">
        <v>10</v>
      </c>
    </row>
    <row r="81" spans="1:6">
      <c r="A81" s="4"/>
      <c r="B81" s="2"/>
      <c r="C81" s="516"/>
      <c r="D81" s="9" t="s">
        <v>101</v>
      </c>
      <c r="E81" s="15"/>
      <c r="F81" s="13" t="s">
        <v>10</v>
      </c>
    </row>
    <row r="82" spans="1:6">
      <c r="A82" s="4"/>
      <c r="B82" s="2"/>
      <c r="C82" s="516"/>
      <c r="D82" s="9" t="s">
        <v>102</v>
      </c>
      <c r="E82" s="15"/>
      <c r="F82" s="13" t="s">
        <v>10</v>
      </c>
    </row>
    <row r="83" spans="1:6">
      <c r="A83" s="4"/>
      <c r="B83" s="2"/>
      <c r="C83" s="12" t="s">
        <v>68</v>
      </c>
      <c r="D83" s="9" t="s">
        <v>103</v>
      </c>
      <c r="E83" s="15"/>
      <c r="F83" s="13" t="s">
        <v>10</v>
      </c>
    </row>
    <row r="84" spans="1:6">
      <c r="A84" s="4"/>
      <c r="B84" s="2"/>
      <c r="C84" s="12" t="s">
        <v>104</v>
      </c>
      <c r="D84" s="9" t="s">
        <v>105</v>
      </c>
      <c r="E84" s="15"/>
      <c r="F84" s="13" t="s">
        <v>10</v>
      </c>
    </row>
    <row r="85" spans="1:6">
      <c r="A85" s="4"/>
      <c r="B85" s="2"/>
      <c r="C85" s="12" t="s">
        <v>106</v>
      </c>
      <c r="D85" s="9" t="s">
        <v>107</v>
      </c>
      <c r="E85" s="15"/>
      <c r="F85" s="13" t="s">
        <v>10</v>
      </c>
    </row>
    <row r="86" spans="1:6">
      <c r="A86" s="4"/>
      <c r="B86" s="2"/>
      <c r="C86" s="12" t="s">
        <v>108</v>
      </c>
      <c r="D86" s="9" t="s">
        <v>109</v>
      </c>
      <c r="E86" s="15"/>
      <c r="F86" s="13" t="s">
        <v>10</v>
      </c>
    </row>
    <row r="87" spans="1:6">
      <c r="A87" s="4"/>
      <c r="B87" s="2"/>
      <c r="C87" s="12" t="s">
        <v>110</v>
      </c>
      <c r="D87" s="9" t="s">
        <v>111</v>
      </c>
      <c r="E87" s="10" t="s">
        <v>10</v>
      </c>
      <c r="F87" s="11"/>
    </row>
    <row r="88" spans="1:6">
      <c r="A88" s="4"/>
      <c r="B88" s="2"/>
      <c r="C88" s="525" t="s">
        <v>75</v>
      </c>
      <c r="D88" s="525"/>
      <c r="E88" s="525"/>
      <c r="F88" s="525"/>
    </row>
    <row r="89" spans="1:6" ht="22.5" customHeight="1">
      <c r="A89" s="4"/>
      <c r="B89" s="2"/>
      <c r="C89" s="519" t="s">
        <v>112</v>
      </c>
      <c r="D89" s="519"/>
      <c r="E89" s="519"/>
      <c r="F89" s="519"/>
    </row>
    <row r="90" spans="1:6" ht="24" customHeight="1">
      <c r="A90" s="4"/>
      <c r="B90" s="2"/>
      <c r="C90" s="519" t="s">
        <v>113</v>
      </c>
      <c r="D90" s="519"/>
      <c r="E90" s="519"/>
      <c r="F90" s="519"/>
    </row>
    <row r="91" spans="1:6" ht="24" customHeight="1">
      <c r="A91" s="4"/>
      <c r="B91" s="2"/>
      <c r="C91" s="519" t="s">
        <v>114</v>
      </c>
      <c r="D91" s="519"/>
      <c r="E91" s="519"/>
      <c r="F91" s="519"/>
    </row>
    <row r="92" spans="1:6" ht="15.75">
      <c r="A92" s="4"/>
      <c r="B92" s="2" t="s">
        <v>115</v>
      </c>
      <c r="C92" s="3"/>
      <c r="D92" s="4"/>
      <c r="E92" s="5"/>
      <c r="F92" s="5"/>
    </row>
    <row r="93" spans="1:6">
      <c r="A93" s="4"/>
      <c r="B93" s="2"/>
      <c r="C93" s="514" t="s">
        <v>2</v>
      </c>
      <c r="D93" s="514"/>
      <c r="E93" s="514"/>
      <c r="F93" s="514"/>
    </row>
    <row r="94" spans="1:6" ht="32.25" customHeight="1">
      <c r="A94" s="4"/>
      <c r="B94" s="2"/>
      <c r="C94" s="515" t="s">
        <v>116</v>
      </c>
      <c r="D94" s="515"/>
      <c r="E94" s="515"/>
      <c r="F94" s="515"/>
    </row>
    <row r="95" spans="1:6">
      <c r="A95" s="4"/>
      <c r="B95" s="2"/>
      <c r="C95" s="6" t="s">
        <v>4</v>
      </c>
      <c r="D95" s="7" t="s">
        <v>5</v>
      </c>
      <c r="E95" s="8" t="s">
        <v>6</v>
      </c>
      <c r="F95" s="8" t="s">
        <v>7</v>
      </c>
    </row>
    <row r="96" spans="1:6">
      <c r="A96" s="4"/>
      <c r="B96" s="4"/>
      <c r="C96" s="516" t="s">
        <v>40</v>
      </c>
      <c r="D96" s="9" t="s">
        <v>117</v>
      </c>
      <c r="E96" s="10" t="s">
        <v>10</v>
      </c>
      <c r="F96" s="11"/>
    </row>
    <row r="97" spans="1:6">
      <c r="A97" s="4"/>
      <c r="B97" s="4"/>
      <c r="C97" s="516"/>
      <c r="D97" s="9" t="s">
        <v>118</v>
      </c>
      <c r="E97" s="11"/>
      <c r="F97" s="13" t="s">
        <v>10</v>
      </c>
    </row>
    <row r="98" spans="1:6" ht="24">
      <c r="A98" s="4"/>
      <c r="B98" s="4"/>
      <c r="C98" s="516"/>
      <c r="D98" s="9" t="s">
        <v>119</v>
      </c>
      <c r="E98" s="11"/>
      <c r="F98" s="13" t="s">
        <v>10</v>
      </c>
    </row>
    <row r="99" spans="1:6">
      <c r="A99" s="4"/>
      <c r="B99" s="4"/>
      <c r="C99" s="12" t="s">
        <v>38</v>
      </c>
      <c r="D99" s="9" t="s">
        <v>120</v>
      </c>
      <c r="E99" s="11"/>
      <c r="F99" s="13" t="s">
        <v>10</v>
      </c>
    </row>
    <row r="100" spans="1:6">
      <c r="A100" s="4"/>
      <c r="B100" s="4"/>
      <c r="C100" s="516" t="s">
        <v>121</v>
      </c>
      <c r="D100" s="9" t="s">
        <v>122</v>
      </c>
      <c r="E100" s="11"/>
      <c r="F100" s="13" t="s">
        <v>49</v>
      </c>
    </row>
    <row r="101" spans="1:6">
      <c r="A101" s="4"/>
      <c r="B101" s="4"/>
      <c r="C101" s="516"/>
      <c r="D101" s="9" t="s">
        <v>123</v>
      </c>
      <c r="E101" s="11"/>
      <c r="F101" s="13" t="s">
        <v>49</v>
      </c>
    </row>
    <row r="102" spans="1:6">
      <c r="A102" s="4"/>
      <c r="B102" s="4"/>
      <c r="C102" s="12" t="s">
        <v>124</v>
      </c>
      <c r="D102" s="519" t="s">
        <v>125</v>
      </c>
      <c r="E102" s="11"/>
      <c r="F102" s="13" t="s">
        <v>10</v>
      </c>
    </row>
    <row r="103" spans="1:6" ht="36">
      <c r="A103" s="4"/>
      <c r="B103" s="4"/>
      <c r="C103" s="12" t="s">
        <v>46</v>
      </c>
      <c r="D103" s="519"/>
      <c r="E103" s="11"/>
      <c r="F103" s="13" t="s">
        <v>10</v>
      </c>
    </row>
    <row r="104" spans="1:6">
      <c r="A104" s="4"/>
      <c r="B104" s="4"/>
      <c r="C104" s="516" t="s">
        <v>126</v>
      </c>
      <c r="D104" s="9" t="s">
        <v>127</v>
      </c>
      <c r="E104" s="10" t="s">
        <v>10</v>
      </c>
      <c r="F104" s="9"/>
    </row>
    <row r="105" spans="1:6">
      <c r="A105" s="4"/>
      <c r="B105" s="4"/>
      <c r="C105" s="516"/>
      <c r="D105" s="9" t="s">
        <v>128</v>
      </c>
      <c r="E105" s="10" t="s">
        <v>10</v>
      </c>
      <c r="F105" s="9"/>
    </row>
    <row r="106" spans="1:6">
      <c r="A106" s="4"/>
      <c r="B106" s="4"/>
      <c r="C106" s="516"/>
      <c r="D106" s="9" t="s">
        <v>129</v>
      </c>
      <c r="E106" s="10" t="s">
        <v>10</v>
      </c>
      <c r="F106" s="9"/>
    </row>
    <row r="107" spans="1:6">
      <c r="A107" s="4"/>
      <c r="B107" s="4"/>
      <c r="C107" s="12" t="s">
        <v>130</v>
      </c>
      <c r="D107" s="9" t="s">
        <v>131</v>
      </c>
      <c r="E107" s="10" t="s">
        <v>10</v>
      </c>
      <c r="F107" s="11"/>
    </row>
    <row r="108" spans="1:6">
      <c r="A108" s="4"/>
      <c r="B108" s="4"/>
      <c r="C108" s="516" t="s">
        <v>132</v>
      </c>
      <c r="D108" s="9" t="s">
        <v>133</v>
      </c>
      <c r="E108" s="11"/>
      <c r="F108" s="13" t="s">
        <v>10</v>
      </c>
    </row>
    <row r="109" spans="1:6">
      <c r="A109" s="4"/>
      <c r="B109" s="4"/>
      <c r="C109" s="516"/>
      <c r="D109" s="9" t="s">
        <v>134</v>
      </c>
      <c r="E109" s="11"/>
      <c r="F109" s="13" t="s">
        <v>10</v>
      </c>
    </row>
    <row r="110" spans="1:6">
      <c r="A110" s="4"/>
      <c r="B110" s="4"/>
      <c r="C110" s="12" t="s">
        <v>135</v>
      </c>
      <c r="D110" s="9" t="s">
        <v>136</v>
      </c>
      <c r="E110" s="11"/>
      <c r="F110" s="13" t="s">
        <v>10</v>
      </c>
    </row>
    <row r="111" spans="1:6">
      <c r="A111" s="4"/>
      <c r="B111" s="4"/>
      <c r="C111" s="12" t="s">
        <v>137</v>
      </c>
      <c r="D111" s="9" t="s">
        <v>138</v>
      </c>
      <c r="E111" s="10" t="s">
        <v>10</v>
      </c>
      <c r="F111" s="11"/>
    </row>
    <row r="112" spans="1:6">
      <c r="A112" s="4"/>
      <c r="B112" s="2"/>
      <c r="C112" s="516" t="s">
        <v>71</v>
      </c>
      <c r="D112" s="9" t="s">
        <v>139</v>
      </c>
      <c r="E112" s="11"/>
      <c r="F112" s="13" t="s">
        <v>49</v>
      </c>
    </row>
    <row r="113" spans="1:6">
      <c r="A113" s="4"/>
      <c r="B113" s="2"/>
      <c r="C113" s="516"/>
      <c r="D113" s="9" t="s">
        <v>140</v>
      </c>
      <c r="E113" s="11"/>
      <c r="F113" s="13" t="s">
        <v>49</v>
      </c>
    </row>
    <row r="114" spans="1:6">
      <c r="A114" s="4"/>
      <c r="B114" s="2"/>
      <c r="C114" s="516"/>
      <c r="D114" s="9" t="s">
        <v>141</v>
      </c>
      <c r="E114" s="11"/>
      <c r="F114" s="13" t="s">
        <v>49</v>
      </c>
    </row>
    <row r="115" spans="1:6">
      <c r="A115" s="4"/>
      <c r="B115" s="2"/>
      <c r="C115" s="12" t="s">
        <v>142</v>
      </c>
      <c r="D115" s="9" t="s">
        <v>143</v>
      </c>
      <c r="E115" s="10" t="s">
        <v>10</v>
      </c>
      <c r="F115" s="11"/>
    </row>
    <row r="116" spans="1:6">
      <c r="A116" s="4"/>
      <c r="B116" s="2"/>
      <c r="C116" s="16" t="s">
        <v>75</v>
      </c>
      <c r="D116" s="17"/>
      <c r="E116" s="17"/>
      <c r="F116" s="17"/>
    </row>
    <row r="117" spans="1:6" ht="19.5" customHeight="1">
      <c r="A117" s="4"/>
      <c r="B117" s="2"/>
      <c r="C117" s="519" t="s">
        <v>144</v>
      </c>
      <c r="D117" s="519"/>
      <c r="E117" s="519"/>
      <c r="F117" s="519"/>
    </row>
    <row r="118" spans="1:6" ht="18.75" customHeight="1">
      <c r="A118" s="4"/>
      <c r="B118" s="2"/>
      <c r="C118" s="519" t="s">
        <v>145</v>
      </c>
      <c r="D118" s="519"/>
      <c r="E118" s="519"/>
      <c r="F118" s="519"/>
    </row>
    <row r="119" spans="1:6" ht="20.25" customHeight="1">
      <c r="A119" s="4"/>
      <c r="B119" s="2"/>
      <c r="C119" s="519" t="s">
        <v>146</v>
      </c>
      <c r="D119" s="519"/>
      <c r="E119" s="519"/>
      <c r="F119" s="519"/>
    </row>
    <row r="120" spans="1:6" ht="19.5" customHeight="1">
      <c r="A120" s="4"/>
      <c r="B120" s="2"/>
      <c r="C120" s="519" t="s">
        <v>147</v>
      </c>
      <c r="D120" s="519"/>
      <c r="E120" s="519"/>
      <c r="F120" s="519"/>
    </row>
    <row r="121" spans="1:6" ht="21.75" customHeight="1">
      <c r="A121" s="4"/>
      <c r="B121" s="2"/>
      <c r="C121" s="519" t="s">
        <v>148</v>
      </c>
      <c r="D121" s="519"/>
      <c r="E121" s="519"/>
      <c r="F121" s="519"/>
    </row>
    <row r="122" spans="1:6" ht="15.75">
      <c r="A122" s="4"/>
      <c r="B122" s="2" t="s">
        <v>149</v>
      </c>
      <c r="C122" s="3"/>
      <c r="D122" s="4"/>
      <c r="E122" s="5"/>
      <c r="F122" s="5"/>
    </row>
    <row r="123" spans="1:6">
      <c r="A123" s="4"/>
      <c r="B123" s="2"/>
      <c r="C123" s="514" t="s">
        <v>2</v>
      </c>
      <c r="D123" s="514"/>
      <c r="E123" s="514"/>
      <c r="F123" s="514"/>
    </row>
    <row r="124" spans="1:6" ht="34.5" customHeight="1">
      <c r="A124" s="4"/>
      <c r="B124" s="2"/>
      <c r="C124" s="515" t="s">
        <v>150</v>
      </c>
      <c r="D124" s="515"/>
      <c r="E124" s="515"/>
      <c r="F124" s="515"/>
    </row>
    <row r="125" spans="1:6">
      <c r="A125" s="4"/>
      <c r="B125" s="2"/>
      <c r="C125" s="6" t="s">
        <v>4</v>
      </c>
      <c r="D125" s="7" t="s">
        <v>5</v>
      </c>
      <c r="E125" s="8" t="s">
        <v>6</v>
      </c>
      <c r="F125" s="8" t="s">
        <v>7</v>
      </c>
    </row>
    <row r="126" spans="1:6" ht="28.5" customHeight="1">
      <c r="A126" s="4"/>
      <c r="B126" s="2"/>
      <c r="C126" s="12" t="s">
        <v>151</v>
      </c>
      <c r="D126" s="9" t="s">
        <v>152</v>
      </c>
      <c r="E126" s="11"/>
      <c r="F126" s="13" t="s">
        <v>10</v>
      </c>
    </row>
    <row r="127" spans="1:6" ht="27.75" customHeight="1">
      <c r="A127" s="4"/>
      <c r="B127" s="2"/>
      <c r="C127" s="12" t="s">
        <v>153</v>
      </c>
      <c r="D127" s="9" t="s">
        <v>154</v>
      </c>
      <c r="E127" s="11"/>
      <c r="F127" s="13" t="s">
        <v>10</v>
      </c>
    </row>
    <row r="128" spans="1:6" ht="24">
      <c r="A128" s="4"/>
      <c r="B128" s="2"/>
      <c r="C128" s="12" t="s">
        <v>155</v>
      </c>
      <c r="D128" s="9" t="s">
        <v>156</v>
      </c>
      <c r="E128" s="11"/>
      <c r="F128" s="13" t="s">
        <v>10</v>
      </c>
    </row>
    <row r="129" spans="1:6">
      <c r="A129" s="4"/>
      <c r="B129" s="2"/>
      <c r="C129" s="12" t="s">
        <v>121</v>
      </c>
      <c r="D129" s="9" t="s">
        <v>157</v>
      </c>
      <c r="E129" s="11"/>
      <c r="F129" s="13" t="s">
        <v>49</v>
      </c>
    </row>
    <row r="130" spans="1:6">
      <c r="A130" s="4"/>
      <c r="B130" s="2"/>
      <c r="C130" s="516" t="s">
        <v>71</v>
      </c>
      <c r="D130" s="9" t="s">
        <v>158</v>
      </c>
      <c r="E130" s="521"/>
      <c r="F130" s="526" t="s">
        <v>10</v>
      </c>
    </row>
    <row r="131" spans="1:6">
      <c r="A131" s="4"/>
      <c r="B131" s="2"/>
      <c r="C131" s="516"/>
      <c r="D131" s="9" t="s">
        <v>159</v>
      </c>
      <c r="E131" s="521"/>
      <c r="F131" s="526"/>
    </row>
    <row r="132" spans="1:6">
      <c r="A132" s="4"/>
      <c r="B132" s="2"/>
      <c r="C132" s="516"/>
      <c r="D132" s="9" t="s">
        <v>160</v>
      </c>
      <c r="E132" s="521"/>
      <c r="F132" s="526"/>
    </row>
    <row r="133" spans="1:6">
      <c r="A133" s="4"/>
      <c r="B133" s="2"/>
      <c r="C133" s="12" t="s">
        <v>142</v>
      </c>
      <c r="D133" s="9" t="s">
        <v>161</v>
      </c>
      <c r="E133" s="10" t="s">
        <v>10</v>
      </c>
      <c r="F133" s="11"/>
    </row>
    <row r="134" spans="1:6">
      <c r="A134" s="4"/>
      <c r="B134" s="2"/>
      <c r="C134" s="525" t="s">
        <v>75</v>
      </c>
      <c r="D134" s="525"/>
      <c r="E134" s="525"/>
      <c r="F134" s="525"/>
    </row>
    <row r="135" spans="1:6">
      <c r="A135" s="4"/>
      <c r="B135" s="2"/>
      <c r="C135" s="519" t="s">
        <v>162</v>
      </c>
      <c r="D135" s="519"/>
      <c r="E135" s="519"/>
      <c r="F135" s="519"/>
    </row>
    <row r="136" spans="1:6">
      <c r="A136" s="4"/>
      <c r="B136" s="2"/>
      <c r="C136" s="519" t="s">
        <v>163</v>
      </c>
      <c r="D136" s="519"/>
      <c r="E136" s="519"/>
      <c r="F136" s="519"/>
    </row>
    <row r="137" spans="1:6">
      <c r="A137" s="4"/>
      <c r="B137" s="2"/>
      <c r="C137" s="519" t="s">
        <v>164</v>
      </c>
      <c r="D137" s="519"/>
      <c r="E137" s="519"/>
      <c r="F137" s="519"/>
    </row>
    <row r="138" spans="1:6">
      <c r="A138" s="4"/>
      <c r="B138" s="2"/>
      <c r="C138" s="519" t="s">
        <v>165</v>
      </c>
      <c r="D138" s="519"/>
      <c r="E138" s="519"/>
      <c r="F138" s="519"/>
    </row>
    <row r="139" spans="1:6">
      <c r="A139" s="4"/>
      <c r="B139" s="2"/>
      <c r="C139" s="519" t="s">
        <v>166</v>
      </c>
      <c r="D139" s="519"/>
      <c r="E139" s="519"/>
      <c r="F139" s="519"/>
    </row>
    <row r="140" spans="1:6" ht="14.25" customHeight="1">
      <c r="A140" s="4"/>
      <c r="B140" s="2"/>
      <c r="C140" s="519" t="s">
        <v>167</v>
      </c>
      <c r="D140" s="519"/>
      <c r="E140" s="519"/>
      <c r="F140" s="519"/>
    </row>
    <row r="141" spans="1:6" ht="17.25" customHeight="1">
      <c r="A141" s="4"/>
      <c r="B141" s="2"/>
      <c r="C141" s="519" t="s">
        <v>168</v>
      </c>
      <c r="D141" s="519"/>
      <c r="E141" s="519"/>
      <c r="F141" s="519"/>
    </row>
    <row r="142" spans="1:6" ht="15.75">
      <c r="A142" s="4"/>
      <c r="B142" s="2" t="s">
        <v>169</v>
      </c>
      <c r="C142" s="3"/>
      <c r="D142" s="4"/>
      <c r="E142" s="5"/>
      <c r="F142" s="5"/>
    </row>
    <row r="143" spans="1:6">
      <c r="A143" s="4"/>
      <c r="B143" s="2"/>
      <c r="C143" s="514" t="s">
        <v>2</v>
      </c>
      <c r="D143" s="514"/>
      <c r="E143" s="514"/>
      <c r="F143" s="514"/>
    </row>
    <row r="144" spans="1:6" ht="58.5" customHeight="1">
      <c r="A144" s="1"/>
      <c r="B144" s="2"/>
      <c r="C144" s="515" t="s">
        <v>170</v>
      </c>
      <c r="D144" s="515"/>
      <c r="E144" s="515"/>
      <c r="F144" s="515"/>
    </row>
    <row r="145" spans="1:6" ht="15.75">
      <c r="A145" s="1"/>
      <c r="B145" s="2"/>
      <c r="C145" s="6" t="s">
        <v>4</v>
      </c>
      <c r="D145" s="7" t="s">
        <v>5</v>
      </c>
      <c r="E145" s="8" t="s">
        <v>6</v>
      </c>
      <c r="F145" s="8" t="s">
        <v>7</v>
      </c>
    </row>
    <row r="146" spans="1:6" ht="24">
      <c r="A146" s="1"/>
      <c r="B146" s="2"/>
      <c r="C146" s="516" t="s">
        <v>171</v>
      </c>
      <c r="D146" s="9" t="s">
        <v>172</v>
      </c>
      <c r="E146" s="11"/>
      <c r="F146" s="13" t="s">
        <v>10</v>
      </c>
    </row>
    <row r="147" spans="1:6" ht="24">
      <c r="A147" s="1"/>
      <c r="B147" s="2"/>
      <c r="C147" s="516"/>
      <c r="D147" s="9" t="s">
        <v>173</v>
      </c>
      <c r="E147" s="10" t="s">
        <v>10</v>
      </c>
      <c r="F147" s="11"/>
    </row>
    <row r="148" spans="1:6" ht="15.75">
      <c r="A148" s="1"/>
      <c r="B148" s="2"/>
      <c r="C148" s="516" t="s">
        <v>68</v>
      </c>
      <c r="D148" s="9" t="s">
        <v>174</v>
      </c>
      <c r="E148" s="11"/>
      <c r="F148" s="13" t="s">
        <v>49</v>
      </c>
    </row>
    <row r="149" spans="1:6" ht="15.75">
      <c r="A149" s="1"/>
      <c r="B149" s="2"/>
      <c r="C149" s="516"/>
      <c r="D149" s="9" t="s">
        <v>175</v>
      </c>
      <c r="E149" s="11"/>
      <c r="F149" s="13" t="s">
        <v>49</v>
      </c>
    </row>
    <row r="150" spans="1:6" ht="15.75">
      <c r="A150" s="1"/>
      <c r="B150" s="2"/>
      <c r="C150" s="516" t="s">
        <v>176</v>
      </c>
      <c r="D150" s="9" t="s">
        <v>177</v>
      </c>
      <c r="E150" s="11"/>
      <c r="F150" s="13" t="s">
        <v>10</v>
      </c>
    </row>
    <row r="151" spans="1:6" ht="15.75">
      <c r="A151" s="1"/>
      <c r="B151" s="2"/>
      <c r="C151" s="516"/>
      <c r="D151" s="9" t="s">
        <v>178</v>
      </c>
      <c r="E151" s="11"/>
      <c r="F151" s="13" t="s">
        <v>10</v>
      </c>
    </row>
    <row r="152" spans="1:6" ht="15.75">
      <c r="A152" s="1"/>
      <c r="B152" s="2"/>
      <c r="C152" s="12" t="s">
        <v>179</v>
      </c>
      <c r="D152" s="9" t="s">
        <v>180</v>
      </c>
      <c r="E152" s="11"/>
      <c r="F152" s="13" t="s">
        <v>10</v>
      </c>
    </row>
    <row r="153" spans="1:6" ht="15.75">
      <c r="A153" s="1"/>
      <c r="B153" s="2"/>
      <c r="C153" s="525" t="s">
        <v>75</v>
      </c>
      <c r="D153" s="525"/>
      <c r="E153" s="525"/>
      <c r="F153" s="525"/>
    </row>
    <row r="154" spans="1:6" ht="36.75" customHeight="1">
      <c r="A154" s="1"/>
      <c r="B154" s="2"/>
      <c r="C154" s="519" t="s">
        <v>181</v>
      </c>
      <c r="D154" s="519"/>
      <c r="E154" s="519"/>
      <c r="F154" s="519"/>
    </row>
    <row r="155" spans="1:6" ht="15.75">
      <c r="A155" s="1" t="s">
        <v>182</v>
      </c>
      <c r="B155" s="18"/>
      <c r="C155" s="3"/>
      <c r="D155" s="4"/>
      <c r="E155" s="5"/>
      <c r="F155" s="5"/>
    </row>
    <row r="156" spans="1:6" ht="15.75">
      <c r="A156" s="1"/>
      <c r="B156" s="2" t="s">
        <v>183</v>
      </c>
      <c r="C156" s="3"/>
      <c r="D156" s="4"/>
      <c r="E156" s="5"/>
      <c r="F156" s="5"/>
    </row>
    <row r="157" spans="1:6" ht="15.75">
      <c r="A157" s="1"/>
      <c r="B157" s="2"/>
      <c r="C157" s="514" t="s">
        <v>2</v>
      </c>
      <c r="D157" s="514"/>
      <c r="E157" s="514"/>
      <c r="F157" s="514"/>
    </row>
    <row r="158" spans="1:6" ht="54" customHeight="1">
      <c r="A158" s="1"/>
      <c r="B158" s="2"/>
      <c r="C158" s="515" t="s">
        <v>184</v>
      </c>
      <c r="D158" s="515"/>
      <c r="E158" s="515"/>
      <c r="F158" s="515"/>
    </row>
    <row r="159" spans="1:6" ht="15.75">
      <c r="A159" s="1"/>
      <c r="B159" s="2"/>
      <c r="C159" s="6" t="s">
        <v>4</v>
      </c>
      <c r="D159" s="7" t="s">
        <v>5</v>
      </c>
      <c r="E159" s="8" t="s">
        <v>6</v>
      </c>
      <c r="F159" s="8" t="s">
        <v>7</v>
      </c>
    </row>
    <row r="160" spans="1:6">
      <c r="A160" s="4"/>
      <c r="B160" s="2"/>
      <c r="C160" s="516" t="s">
        <v>185</v>
      </c>
      <c r="D160" s="9" t="s">
        <v>186</v>
      </c>
      <c r="E160" s="11"/>
      <c r="F160" s="13" t="s">
        <v>10</v>
      </c>
    </row>
    <row r="161" spans="1:6" ht="24">
      <c r="A161" s="4"/>
      <c r="B161" s="2"/>
      <c r="C161" s="516"/>
      <c r="D161" s="9" t="s">
        <v>187</v>
      </c>
      <c r="E161" s="11"/>
      <c r="F161" s="13" t="s">
        <v>10</v>
      </c>
    </row>
    <row r="162" spans="1:6">
      <c r="A162" s="4"/>
      <c r="B162" s="2"/>
      <c r="C162" s="516"/>
      <c r="D162" s="9" t="s">
        <v>188</v>
      </c>
      <c r="E162" s="11"/>
      <c r="F162" s="13" t="s">
        <v>10</v>
      </c>
    </row>
    <row r="163" spans="1:6">
      <c r="A163" s="4"/>
      <c r="B163" s="2"/>
      <c r="C163" s="516" t="s">
        <v>189</v>
      </c>
      <c r="D163" s="9" t="s">
        <v>190</v>
      </c>
      <c r="E163" s="11"/>
      <c r="F163" s="13" t="s">
        <v>10</v>
      </c>
    </row>
    <row r="164" spans="1:6">
      <c r="A164" s="4"/>
      <c r="B164" s="2"/>
      <c r="C164" s="516"/>
      <c r="D164" s="9" t="s">
        <v>191</v>
      </c>
      <c r="E164" s="11"/>
      <c r="F164" s="13" t="s">
        <v>10</v>
      </c>
    </row>
    <row r="165" spans="1:6">
      <c r="A165" s="4"/>
      <c r="B165" s="2"/>
      <c r="C165" s="516" t="s">
        <v>192</v>
      </c>
      <c r="D165" s="9" t="s">
        <v>193</v>
      </c>
      <c r="E165" s="11"/>
      <c r="F165" s="13" t="s">
        <v>10</v>
      </c>
    </row>
    <row r="166" spans="1:6">
      <c r="A166" s="4"/>
      <c r="B166" s="2"/>
      <c r="C166" s="516"/>
      <c r="D166" s="9" t="s">
        <v>194</v>
      </c>
      <c r="E166" s="11"/>
      <c r="F166" s="13" t="s">
        <v>10</v>
      </c>
    </row>
    <row r="167" spans="1:6">
      <c r="A167" s="4"/>
      <c r="B167" s="2"/>
      <c r="C167" s="525" t="s">
        <v>75</v>
      </c>
      <c r="D167" s="525"/>
      <c r="E167" s="525"/>
      <c r="F167" s="525"/>
    </row>
    <row r="168" spans="1:6" ht="24" customHeight="1">
      <c r="A168" s="4"/>
      <c r="B168" s="2"/>
      <c r="C168" s="519" t="s">
        <v>195</v>
      </c>
      <c r="D168" s="519"/>
      <c r="E168" s="519"/>
      <c r="F168" s="519"/>
    </row>
    <row r="169" spans="1:6" ht="37.5" customHeight="1">
      <c r="A169" s="4"/>
      <c r="B169" s="2"/>
      <c r="C169" s="519" t="s">
        <v>196</v>
      </c>
      <c r="D169" s="519"/>
      <c r="E169" s="519"/>
      <c r="F169" s="519"/>
    </row>
    <row r="170" spans="1:6" ht="15.75">
      <c r="A170" s="4"/>
      <c r="B170" s="2" t="s">
        <v>197</v>
      </c>
      <c r="C170" s="3"/>
      <c r="D170" s="4"/>
      <c r="E170" s="5"/>
      <c r="F170" s="5"/>
    </row>
    <row r="171" spans="1:6">
      <c r="A171" s="4"/>
      <c r="B171" s="2"/>
      <c r="C171" s="514" t="s">
        <v>2</v>
      </c>
      <c r="D171" s="514"/>
      <c r="E171" s="514"/>
      <c r="F171" s="514"/>
    </row>
    <row r="172" spans="1:6" ht="30" customHeight="1">
      <c r="A172" s="4"/>
      <c r="B172" s="2"/>
      <c r="C172" s="515" t="s">
        <v>198</v>
      </c>
      <c r="D172" s="515"/>
      <c r="E172" s="515"/>
      <c r="F172" s="515"/>
    </row>
    <row r="173" spans="1:6">
      <c r="A173" s="4"/>
      <c r="B173" s="2"/>
      <c r="C173" s="6" t="s">
        <v>4</v>
      </c>
      <c r="D173" s="7" t="s">
        <v>5</v>
      </c>
      <c r="E173" s="8" t="s">
        <v>6</v>
      </c>
      <c r="F173" s="8" t="s">
        <v>7</v>
      </c>
    </row>
    <row r="174" spans="1:6">
      <c r="A174" s="4"/>
      <c r="B174" s="2"/>
      <c r="C174" s="516" t="s">
        <v>199</v>
      </c>
      <c r="D174" s="9" t="s">
        <v>200</v>
      </c>
      <c r="E174" s="11"/>
      <c r="F174" s="13" t="s">
        <v>10</v>
      </c>
    </row>
    <row r="175" spans="1:6">
      <c r="A175" s="4"/>
      <c r="B175" s="2"/>
      <c r="C175" s="516"/>
      <c r="D175" s="9" t="s">
        <v>201</v>
      </c>
      <c r="E175" s="11"/>
      <c r="F175" s="13" t="s">
        <v>10</v>
      </c>
    </row>
    <row r="176" spans="1:6" ht="24">
      <c r="A176" s="1"/>
      <c r="B176" s="2"/>
      <c r="C176" s="12" t="s">
        <v>202</v>
      </c>
      <c r="D176" s="9" t="s">
        <v>203</v>
      </c>
      <c r="E176" s="11"/>
      <c r="F176" s="13" t="s">
        <v>10</v>
      </c>
    </row>
    <row r="177" spans="1:6" ht="24">
      <c r="A177" s="1"/>
      <c r="B177" s="2"/>
      <c r="C177" s="12" t="s">
        <v>204</v>
      </c>
      <c r="D177" s="9" t="s">
        <v>205</v>
      </c>
      <c r="E177" s="11"/>
      <c r="F177" s="13" t="s">
        <v>10</v>
      </c>
    </row>
    <row r="178" spans="1:6" ht="15.75">
      <c r="A178" s="1"/>
      <c r="B178" s="2"/>
      <c r="C178" s="12" t="s">
        <v>206</v>
      </c>
      <c r="D178" s="519" t="s">
        <v>207</v>
      </c>
      <c r="E178" s="521"/>
      <c r="F178" s="526" t="s">
        <v>10</v>
      </c>
    </row>
    <row r="179" spans="1:6" ht="15.75">
      <c r="A179" s="1"/>
      <c r="B179" s="2"/>
      <c r="C179" s="12" t="s">
        <v>124</v>
      </c>
      <c r="D179" s="519"/>
      <c r="E179" s="521"/>
      <c r="F179" s="526"/>
    </row>
    <row r="180" spans="1:6" ht="15.75">
      <c r="A180" s="1"/>
      <c r="B180" s="2"/>
      <c r="C180" s="516" t="s">
        <v>208</v>
      </c>
      <c r="D180" s="9" t="s">
        <v>209</v>
      </c>
      <c r="E180" s="11"/>
      <c r="F180" s="13" t="s">
        <v>10</v>
      </c>
    </row>
    <row r="181" spans="1:6" ht="15.75">
      <c r="A181" s="1"/>
      <c r="B181" s="2"/>
      <c r="C181" s="516"/>
      <c r="D181" s="9" t="s">
        <v>210</v>
      </c>
      <c r="E181" s="11"/>
      <c r="F181" s="13" t="s">
        <v>10</v>
      </c>
    </row>
    <row r="182" spans="1:6" ht="15.75">
      <c r="A182" s="1"/>
      <c r="B182" s="2"/>
      <c r="C182" s="525" t="s">
        <v>211</v>
      </c>
      <c r="D182" s="525"/>
      <c r="E182" s="525"/>
      <c r="F182" s="525"/>
    </row>
    <row r="183" spans="1:6" ht="15.75">
      <c r="A183" s="1"/>
      <c r="B183" s="2"/>
      <c r="C183" s="519" t="s">
        <v>212</v>
      </c>
      <c r="D183" s="519"/>
      <c r="E183" s="519"/>
      <c r="F183" s="519"/>
    </row>
    <row r="184" spans="1:6" ht="15.75">
      <c r="A184" s="1" t="s">
        <v>213</v>
      </c>
      <c r="B184" s="2"/>
      <c r="C184" s="3"/>
      <c r="D184" s="4"/>
      <c r="E184" s="5"/>
      <c r="F184" s="5"/>
    </row>
    <row r="185" spans="1:6" ht="15.75">
      <c r="A185" s="1"/>
      <c r="B185" s="2" t="s">
        <v>214</v>
      </c>
      <c r="C185" s="3"/>
      <c r="D185" s="4"/>
      <c r="E185" s="5"/>
      <c r="F185" s="5"/>
    </row>
    <row r="186" spans="1:6" ht="15.75">
      <c r="A186" s="1"/>
      <c r="B186" s="2"/>
      <c r="C186" s="514" t="s">
        <v>2</v>
      </c>
      <c r="D186" s="514"/>
      <c r="E186" s="514"/>
      <c r="F186" s="514"/>
    </row>
    <row r="187" spans="1:6" ht="30" customHeight="1">
      <c r="A187" s="1"/>
      <c r="B187" s="2"/>
      <c r="C187" s="515" t="s">
        <v>215</v>
      </c>
      <c r="D187" s="515"/>
      <c r="E187" s="515"/>
      <c r="F187" s="515"/>
    </row>
    <row r="188" spans="1:6" ht="15.75">
      <c r="A188" s="1"/>
      <c r="B188" s="2"/>
      <c r="C188" s="6" t="s">
        <v>4</v>
      </c>
      <c r="D188" s="7" t="s">
        <v>5</v>
      </c>
      <c r="E188" s="8" t="s">
        <v>6</v>
      </c>
      <c r="F188" s="8" t="s">
        <v>7</v>
      </c>
    </row>
    <row r="189" spans="1:6" ht="15.75">
      <c r="A189" s="1"/>
      <c r="B189" s="2"/>
      <c r="C189" s="516" t="s">
        <v>216</v>
      </c>
      <c r="D189" s="19" t="s">
        <v>217</v>
      </c>
      <c r="E189" s="11"/>
      <c r="F189" s="13" t="s">
        <v>10</v>
      </c>
    </row>
    <row r="190" spans="1:6" ht="15.75">
      <c r="A190" s="1"/>
      <c r="B190" s="2"/>
      <c r="C190" s="516"/>
      <c r="D190" s="19" t="s">
        <v>218</v>
      </c>
      <c r="E190" s="11"/>
      <c r="F190" s="13" t="s">
        <v>10</v>
      </c>
    </row>
    <row r="191" spans="1:6" ht="15.75">
      <c r="A191" s="1"/>
      <c r="B191" s="2"/>
      <c r="C191" s="517" t="s">
        <v>219</v>
      </c>
      <c r="D191" s="519" t="s">
        <v>220</v>
      </c>
      <c r="E191" s="520" t="s">
        <v>10</v>
      </c>
      <c r="F191" s="521"/>
    </row>
    <row r="192" spans="1:6">
      <c r="A192" s="4"/>
      <c r="B192" s="2"/>
      <c r="C192" s="518"/>
      <c r="D192" s="519"/>
      <c r="E192" s="520"/>
      <c r="F192" s="521"/>
    </row>
    <row r="193" spans="1:6">
      <c r="A193" s="4"/>
      <c r="B193" s="2"/>
      <c r="C193" s="517" t="s">
        <v>221</v>
      </c>
      <c r="D193" s="19" t="s">
        <v>222</v>
      </c>
      <c r="E193" s="10" t="s">
        <v>10</v>
      </c>
      <c r="F193" s="11"/>
    </row>
    <row r="194" spans="1:6">
      <c r="A194" s="4"/>
      <c r="B194" s="2"/>
      <c r="C194" s="522"/>
      <c r="D194" s="19" t="s">
        <v>223</v>
      </c>
      <c r="E194" s="10" t="s">
        <v>10</v>
      </c>
      <c r="F194" s="11"/>
    </row>
    <row r="195" spans="1:6">
      <c r="A195" s="4"/>
      <c r="B195" s="2"/>
      <c r="C195" s="522"/>
      <c r="D195" s="19" t="s">
        <v>224</v>
      </c>
      <c r="E195" s="10" t="s">
        <v>10</v>
      </c>
      <c r="F195" s="11"/>
    </row>
    <row r="196" spans="1:6">
      <c r="A196" s="4"/>
      <c r="B196" s="2"/>
      <c r="C196" s="522"/>
      <c r="D196" s="19" t="s">
        <v>225</v>
      </c>
      <c r="E196" s="10" t="s">
        <v>10</v>
      </c>
      <c r="F196" s="11"/>
    </row>
    <row r="197" spans="1:6">
      <c r="A197" s="4"/>
      <c r="B197" s="2"/>
      <c r="C197" s="518"/>
      <c r="D197" s="19" t="s">
        <v>226</v>
      </c>
      <c r="E197" s="10" t="s">
        <v>10</v>
      </c>
      <c r="F197" s="11"/>
    </row>
    <row r="198" spans="1:6" ht="15.75">
      <c r="A198" s="4"/>
      <c r="B198" s="2" t="s">
        <v>227</v>
      </c>
      <c r="C198" s="3"/>
      <c r="D198" s="4"/>
      <c r="E198" s="5"/>
      <c r="F198" s="5"/>
    </row>
    <row r="199" spans="1:6">
      <c r="A199" s="4"/>
      <c r="B199" s="2"/>
      <c r="C199" s="514" t="s">
        <v>2</v>
      </c>
      <c r="D199" s="514"/>
      <c r="E199" s="514"/>
      <c r="F199" s="514"/>
    </row>
    <row r="200" spans="1:6" ht="43.5" customHeight="1">
      <c r="A200" s="4"/>
      <c r="B200" s="2"/>
      <c r="C200" s="515" t="s">
        <v>228</v>
      </c>
      <c r="D200" s="515"/>
      <c r="E200" s="515"/>
      <c r="F200" s="515"/>
    </row>
    <row r="201" spans="1:6">
      <c r="A201" s="4"/>
      <c r="B201" s="2"/>
      <c r="C201" s="6" t="s">
        <v>4</v>
      </c>
      <c r="D201" s="7" t="s">
        <v>5</v>
      </c>
      <c r="E201" s="8" t="s">
        <v>6</v>
      </c>
      <c r="F201" s="8" t="s">
        <v>7</v>
      </c>
    </row>
    <row r="202" spans="1:6">
      <c r="A202" s="4"/>
      <c r="B202" s="2"/>
      <c r="C202" s="12" t="s">
        <v>229</v>
      </c>
      <c r="D202" s="9" t="s">
        <v>230</v>
      </c>
      <c r="E202" s="10" t="s">
        <v>10</v>
      </c>
      <c r="F202" s="11"/>
    </row>
    <row r="203" spans="1:6">
      <c r="A203" s="4"/>
      <c r="B203" s="2"/>
      <c r="C203" s="516" t="s">
        <v>231</v>
      </c>
      <c r="D203" s="19" t="s">
        <v>232</v>
      </c>
      <c r="E203" s="10" t="s">
        <v>10</v>
      </c>
      <c r="F203" s="11"/>
    </row>
    <row r="204" spans="1:6">
      <c r="A204" s="4"/>
      <c r="B204" s="2"/>
      <c r="C204" s="516"/>
      <c r="D204" s="19" t="s">
        <v>233</v>
      </c>
      <c r="E204" s="10" t="s">
        <v>10</v>
      </c>
      <c r="F204" s="11"/>
    </row>
    <row r="205" spans="1:6">
      <c r="A205" s="4"/>
      <c r="B205" s="2"/>
      <c r="C205" s="516"/>
      <c r="D205" s="19" t="s">
        <v>234</v>
      </c>
      <c r="E205" s="10" t="s">
        <v>10</v>
      </c>
      <c r="F205" s="11"/>
    </row>
    <row r="206" spans="1:6">
      <c r="A206" s="4"/>
      <c r="B206" s="2"/>
      <c r="C206" s="516"/>
      <c r="D206" s="19" t="s">
        <v>235</v>
      </c>
      <c r="E206" s="10" t="s">
        <v>10</v>
      </c>
      <c r="F206" s="11"/>
    </row>
    <row r="207" spans="1:6">
      <c r="A207" s="4"/>
      <c r="B207" s="2"/>
      <c r="C207" s="525" t="s">
        <v>75</v>
      </c>
      <c r="D207" s="525"/>
      <c r="E207" s="525"/>
      <c r="F207" s="525"/>
    </row>
    <row r="208" spans="1:6">
      <c r="A208" s="4"/>
      <c r="B208" s="4"/>
      <c r="C208" s="519" t="s">
        <v>236</v>
      </c>
      <c r="D208" s="519"/>
      <c r="E208" s="519"/>
      <c r="F208" s="519"/>
    </row>
    <row r="209" spans="1:6">
      <c r="A209" s="4"/>
      <c r="B209" s="4"/>
      <c r="C209" s="519" t="s">
        <v>237</v>
      </c>
      <c r="D209" s="519"/>
      <c r="E209" s="519"/>
      <c r="F209" s="519"/>
    </row>
  </sheetData>
  <mergeCells count="104">
    <mergeCell ref="C200:F200"/>
    <mergeCell ref="C203:C206"/>
    <mergeCell ref="C207:F207"/>
    <mergeCell ref="C208:F208"/>
    <mergeCell ref="C209:F209"/>
    <mergeCell ref="C191:C192"/>
    <mergeCell ref="D191:D192"/>
    <mergeCell ref="E191:E192"/>
    <mergeCell ref="F191:F192"/>
    <mergeCell ref="C193:C197"/>
    <mergeCell ref="C199:F199"/>
    <mergeCell ref="C180:C181"/>
    <mergeCell ref="C182:F182"/>
    <mergeCell ref="C183:F183"/>
    <mergeCell ref="C186:F186"/>
    <mergeCell ref="C187:F187"/>
    <mergeCell ref="C189:C190"/>
    <mergeCell ref="C168:F168"/>
    <mergeCell ref="C169:F169"/>
    <mergeCell ref="C171:F171"/>
    <mergeCell ref="C172:F172"/>
    <mergeCell ref="C174:C175"/>
    <mergeCell ref="D178:D179"/>
    <mergeCell ref="E178:E179"/>
    <mergeCell ref="F178:F179"/>
    <mergeCell ref="C157:F157"/>
    <mergeCell ref="C158:F158"/>
    <mergeCell ref="C160:C162"/>
    <mergeCell ref="C163:C164"/>
    <mergeCell ref="C165:C166"/>
    <mergeCell ref="C167:F167"/>
    <mergeCell ref="C144:F144"/>
    <mergeCell ref="C146:C147"/>
    <mergeCell ref="C148:C149"/>
    <mergeCell ref="C150:C151"/>
    <mergeCell ref="C153:F153"/>
    <mergeCell ref="C154:F154"/>
    <mergeCell ref="C137:F137"/>
    <mergeCell ref="C138:F138"/>
    <mergeCell ref="C139:F139"/>
    <mergeCell ref="C140:F140"/>
    <mergeCell ref="C141:F141"/>
    <mergeCell ref="C143:F143"/>
    <mergeCell ref="C130:C132"/>
    <mergeCell ref="E130:E132"/>
    <mergeCell ref="F130:F132"/>
    <mergeCell ref="C134:F134"/>
    <mergeCell ref="C135:F135"/>
    <mergeCell ref="C136:F136"/>
    <mergeCell ref="C118:F118"/>
    <mergeCell ref="C119:F119"/>
    <mergeCell ref="C120:F120"/>
    <mergeCell ref="C121:F121"/>
    <mergeCell ref="C123:F123"/>
    <mergeCell ref="C124:F124"/>
    <mergeCell ref="C100:C101"/>
    <mergeCell ref="D102:D103"/>
    <mergeCell ref="C104:C106"/>
    <mergeCell ref="C108:C109"/>
    <mergeCell ref="C112:C114"/>
    <mergeCell ref="C117:F117"/>
    <mergeCell ref="C89:F89"/>
    <mergeCell ref="C90:F90"/>
    <mergeCell ref="C91:F91"/>
    <mergeCell ref="C93:F93"/>
    <mergeCell ref="C94:F94"/>
    <mergeCell ref="C96:C98"/>
    <mergeCell ref="C66:C71"/>
    <mergeCell ref="C74:F74"/>
    <mergeCell ref="C75:F75"/>
    <mergeCell ref="C77:C78"/>
    <mergeCell ref="C79:C82"/>
    <mergeCell ref="C88:F88"/>
    <mergeCell ref="C58:F58"/>
    <mergeCell ref="C59:F59"/>
    <mergeCell ref="C60:F60"/>
    <mergeCell ref="C61:F61"/>
    <mergeCell ref="C63:F63"/>
    <mergeCell ref="C64:F64"/>
    <mergeCell ref="C49:C50"/>
    <mergeCell ref="C51:C53"/>
    <mergeCell ref="C54:F54"/>
    <mergeCell ref="C55:F55"/>
    <mergeCell ref="C56:F56"/>
    <mergeCell ref="C57:F57"/>
    <mergeCell ref="C37:C38"/>
    <mergeCell ref="C39:C40"/>
    <mergeCell ref="C44:C47"/>
    <mergeCell ref="C14:F14"/>
    <mergeCell ref="C15:F15"/>
    <mergeCell ref="C17:C20"/>
    <mergeCell ref="C21:C26"/>
    <mergeCell ref="C28:C29"/>
    <mergeCell ref="C31:C33"/>
    <mergeCell ref="C3:F3"/>
    <mergeCell ref="C4:F4"/>
    <mergeCell ref="C6:C9"/>
    <mergeCell ref="C10:C11"/>
    <mergeCell ref="D10:D11"/>
    <mergeCell ref="E10:E11"/>
    <mergeCell ref="F10:F11"/>
    <mergeCell ref="D34:D35"/>
    <mergeCell ref="E34:E35"/>
    <mergeCell ref="F34:F3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pageSetUpPr fitToPage="1"/>
  </sheetPr>
  <dimension ref="A1:E17"/>
  <sheetViews>
    <sheetView zoomScale="130" zoomScaleNormal="130" workbookViewId="0">
      <selection activeCell="G9" sqref="G9"/>
    </sheetView>
  </sheetViews>
  <sheetFormatPr baseColWidth="10" defaultRowHeight="15"/>
  <sheetData>
    <row r="1" spans="1:5" ht="18.75">
      <c r="A1" s="287" t="s">
        <v>384</v>
      </c>
      <c r="B1" s="287"/>
      <c r="C1" s="287"/>
      <c r="D1" s="287"/>
    </row>
    <row r="3" spans="1:5" ht="15.75">
      <c r="A3" s="288" t="s">
        <v>385</v>
      </c>
    </row>
    <row r="4" spans="1:5">
      <c r="A4" s="284" t="s">
        <v>386</v>
      </c>
      <c r="B4" s="284" t="s">
        <v>387</v>
      </c>
      <c r="C4" s="284" t="s">
        <v>388</v>
      </c>
      <c r="D4" s="284" t="s">
        <v>389</v>
      </c>
      <c r="E4" s="284" t="s">
        <v>390</v>
      </c>
    </row>
    <row r="5" spans="1:5">
      <c r="A5" s="285"/>
      <c r="B5" s="461" t="s">
        <v>393</v>
      </c>
      <c r="C5" s="285"/>
      <c r="D5" s="461" t="s">
        <v>395</v>
      </c>
      <c r="E5" s="285"/>
    </row>
    <row r="6" spans="1:5">
      <c r="A6" s="285"/>
      <c r="B6" s="285"/>
      <c r="C6" s="285"/>
      <c r="D6" s="285"/>
      <c r="E6" s="285"/>
    </row>
    <row r="7" spans="1:5" ht="8.25" customHeight="1">
      <c r="A7" s="323"/>
      <c r="B7" s="323"/>
      <c r="C7" s="323"/>
      <c r="D7" s="323"/>
      <c r="E7" s="323"/>
    </row>
    <row r="8" spans="1:5">
      <c r="A8" s="285"/>
      <c r="B8" s="461"/>
      <c r="C8" s="285"/>
      <c r="D8" s="285"/>
      <c r="E8" s="285" t="s">
        <v>394</v>
      </c>
    </row>
    <row r="9" spans="1:5">
      <c r="A9" s="285"/>
      <c r="B9" s="285"/>
      <c r="C9" s="285"/>
      <c r="D9" s="285"/>
      <c r="E9" s="285"/>
    </row>
    <row r="10" spans="1:5">
      <c r="A10" s="286"/>
      <c r="B10" s="286"/>
      <c r="C10" s="286"/>
      <c r="D10" s="286"/>
      <c r="E10" s="286"/>
    </row>
    <row r="11" spans="1:5" ht="15.75">
      <c r="A11" s="288" t="s">
        <v>391</v>
      </c>
      <c r="B11" s="286"/>
      <c r="C11" s="286"/>
      <c r="D11" s="286"/>
      <c r="E11" s="286"/>
    </row>
    <row r="12" spans="1:5">
      <c r="A12" s="284" t="s">
        <v>386</v>
      </c>
      <c r="B12" s="284" t="s">
        <v>387</v>
      </c>
      <c r="C12" s="284" t="s">
        <v>388</v>
      </c>
      <c r="D12" s="284" t="s">
        <v>389</v>
      </c>
      <c r="E12" s="284" t="s">
        <v>390</v>
      </c>
    </row>
    <row r="13" spans="1:5" ht="15" customHeight="1">
      <c r="A13" s="285"/>
      <c r="B13" s="285"/>
      <c r="C13" s="285"/>
      <c r="D13" s="527" t="s">
        <v>504</v>
      </c>
      <c r="E13" s="285"/>
    </row>
    <row r="14" spans="1:5">
      <c r="A14" s="285"/>
      <c r="B14" s="285"/>
      <c r="C14" s="285"/>
      <c r="D14" s="527"/>
      <c r="E14" s="285"/>
    </row>
    <row r="15" spans="1:5" ht="8.25" customHeight="1">
      <c r="A15" s="323"/>
      <c r="B15" s="323"/>
      <c r="C15" s="323"/>
      <c r="D15" s="323"/>
      <c r="E15" s="323"/>
    </row>
    <row r="16" spans="1:5">
      <c r="A16" s="285"/>
      <c r="B16" s="285"/>
      <c r="C16" s="285"/>
      <c r="D16" s="285"/>
      <c r="E16" s="285" t="s">
        <v>392</v>
      </c>
    </row>
    <row r="17" spans="1:5">
      <c r="A17" s="285" t="s">
        <v>392</v>
      </c>
      <c r="B17" s="285"/>
      <c r="C17" s="285"/>
      <c r="D17" s="285"/>
      <c r="E17" s="285"/>
    </row>
  </sheetData>
  <mergeCells count="1">
    <mergeCell ref="D13:D14"/>
  </mergeCells>
  <conditionalFormatting sqref="A5:E6">
    <cfRule type="containsText" dxfId="41" priority="6" operator="containsText" text="h">
      <formula>NOT(ISERROR(SEARCH("h",A5)))</formula>
    </cfRule>
  </conditionalFormatting>
  <conditionalFormatting sqref="A8:E9">
    <cfRule type="containsText" dxfId="40" priority="5" operator="containsText" text="h">
      <formula>NOT(ISERROR(SEARCH("h",A8)))</formula>
    </cfRule>
  </conditionalFormatting>
  <conditionalFormatting sqref="A13:E14">
    <cfRule type="containsText" dxfId="39" priority="4" operator="containsText" text="h">
      <formula>NOT(ISERROR(SEARCH("h",A13)))</formula>
    </cfRule>
  </conditionalFormatting>
  <conditionalFormatting sqref="A16:E17">
    <cfRule type="containsText" dxfId="38" priority="3" operator="containsText" text="h">
      <formula>NOT(ISERROR(SEARCH("h",A16)))</formula>
    </cfRule>
  </conditionalFormatting>
  <conditionalFormatting sqref="D5">
    <cfRule type="containsText" dxfId="37" priority="2" operator="containsText" text="h">
      <formula>NOT(ISERROR(SEARCH("h",D5)))</formula>
    </cfRule>
  </conditionalFormatting>
  <conditionalFormatting sqref="B5">
    <cfRule type="containsText" dxfId="36" priority="1" operator="containsText" text="h">
      <formula>NOT(ISERROR(SEARCH("h",B5)))</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sheetPr>
    <tabColor theme="4" tint="-0.249977111117893"/>
    <pageSetUpPr fitToPage="1"/>
  </sheetPr>
  <dimension ref="A1:N69"/>
  <sheetViews>
    <sheetView zoomScale="80" zoomScaleNormal="80" workbookViewId="0">
      <selection activeCell="E8" sqref="E8"/>
    </sheetView>
  </sheetViews>
  <sheetFormatPr baseColWidth="10" defaultRowHeight="15"/>
  <cols>
    <col min="1" max="1" width="26.5703125" customWidth="1"/>
    <col min="2" max="2" width="15" customWidth="1"/>
    <col min="3" max="3" width="13.140625" customWidth="1"/>
    <col min="4" max="4" width="11.140625" customWidth="1"/>
    <col min="5" max="5" width="17.5703125" customWidth="1"/>
    <col min="6" max="6" width="18.85546875" customWidth="1"/>
    <col min="7" max="7" width="14.5703125" customWidth="1"/>
    <col min="8" max="8" width="9.42578125" customWidth="1"/>
    <col min="9" max="9" width="9.5703125" customWidth="1"/>
    <col min="10" max="10" width="20.85546875" customWidth="1"/>
    <col min="11" max="11" width="18.7109375" customWidth="1"/>
    <col min="12" max="12" width="16.28515625" customWidth="1"/>
    <col min="13" max="13" width="16.140625" customWidth="1"/>
    <col min="14" max="14" width="19.28515625" customWidth="1"/>
  </cols>
  <sheetData>
    <row r="1" spans="1:14" ht="25.5">
      <c r="A1" s="20"/>
      <c r="B1" s="528" t="s">
        <v>238</v>
      </c>
      <c r="C1" s="529"/>
      <c r="D1" s="529"/>
      <c r="E1" s="530"/>
      <c r="F1" s="531" t="s">
        <v>264</v>
      </c>
      <c r="G1" s="532"/>
      <c r="H1" s="532"/>
      <c r="I1" s="532"/>
      <c r="J1" s="533"/>
      <c r="K1" s="531" t="s">
        <v>263</v>
      </c>
      <c r="L1" s="533"/>
      <c r="M1" s="531" t="s">
        <v>239</v>
      </c>
      <c r="N1" s="533"/>
    </row>
    <row r="2" spans="1:14" ht="103.5" customHeight="1" thickBot="1">
      <c r="A2" s="129"/>
      <c r="B2" s="439" t="s">
        <v>240</v>
      </c>
      <c r="C2" s="534" t="s">
        <v>241</v>
      </c>
      <c r="D2" s="534"/>
      <c r="E2" s="440" t="s">
        <v>242</v>
      </c>
      <c r="F2" s="439" t="s">
        <v>266</v>
      </c>
      <c r="G2" s="441" t="s">
        <v>275</v>
      </c>
      <c r="H2" s="534" t="s">
        <v>243</v>
      </c>
      <c r="I2" s="534"/>
      <c r="J2" s="440" t="s">
        <v>244</v>
      </c>
      <c r="K2" s="439" t="s">
        <v>265</v>
      </c>
      <c r="L2" s="440" t="s">
        <v>245</v>
      </c>
      <c r="M2" s="439" t="s">
        <v>246</v>
      </c>
      <c r="N2" s="440" t="s">
        <v>247</v>
      </c>
    </row>
    <row r="3" spans="1:14" ht="306.75" thickBot="1">
      <c r="A3" s="126"/>
      <c r="B3" s="442" t="s">
        <v>248</v>
      </c>
      <c r="C3" s="443" t="s">
        <v>251</v>
      </c>
      <c r="D3" s="443" t="s">
        <v>252</v>
      </c>
      <c r="E3" s="444" t="s">
        <v>253</v>
      </c>
      <c r="F3" s="442" t="s">
        <v>258</v>
      </c>
      <c r="G3" s="443" t="s">
        <v>254</v>
      </c>
      <c r="H3" s="443" t="s">
        <v>255</v>
      </c>
      <c r="I3" s="443" t="s">
        <v>256</v>
      </c>
      <c r="J3" s="445" t="s">
        <v>259</v>
      </c>
      <c r="K3" s="442" t="s">
        <v>260</v>
      </c>
      <c r="L3" s="445" t="s">
        <v>261</v>
      </c>
      <c r="M3" s="442" t="s">
        <v>262</v>
      </c>
      <c r="N3" s="445" t="s">
        <v>257</v>
      </c>
    </row>
    <row r="4" spans="1:14" ht="15.75" thickBot="1">
      <c r="A4" s="127" t="s">
        <v>4</v>
      </c>
      <c r="B4" s="46"/>
      <c r="C4" s="21"/>
      <c r="D4" s="21"/>
      <c r="E4" s="47"/>
      <c r="F4" s="46"/>
      <c r="G4" s="21"/>
      <c r="H4" s="21"/>
      <c r="I4" s="22"/>
      <c r="J4" s="62"/>
      <c r="K4" s="65"/>
      <c r="L4" s="23"/>
      <c r="M4" s="70"/>
      <c r="N4" s="23"/>
    </row>
    <row r="5" spans="1:14" ht="25.5">
      <c r="A5" s="324" t="s">
        <v>8</v>
      </c>
      <c r="B5" s="48"/>
      <c r="C5" s="38"/>
      <c r="D5" s="38"/>
      <c r="E5" s="49"/>
      <c r="F5" s="52"/>
      <c r="G5" s="38"/>
      <c r="H5" s="38"/>
      <c r="I5" s="39"/>
      <c r="J5" s="40"/>
      <c r="K5" s="66"/>
      <c r="L5" s="40"/>
      <c r="M5" s="66"/>
      <c r="N5" s="40"/>
    </row>
    <row r="6" spans="1:14" ht="38.25">
      <c r="A6" s="125" t="s">
        <v>14</v>
      </c>
      <c r="B6" s="48"/>
      <c r="C6" s="24"/>
      <c r="D6" s="24"/>
      <c r="E6" s="50"/>
      <c r="F6" s="51"/>
      <c r="G6" s="24"/>
      <c r="H6" s="24"/>
      <c r="I6" s="25"/>
      <c r="J6" s="26"/>
      <c r="K6" s="67"/>
      <c r="L6" s="26"/>
      <c r="M6" s="67"/>
      <c r="N6" s="26"/>
    </row>
    <row r="7" spans="1:14" ht="25.5">
      <c r="A7" s="325" t="s">
        <v>16</v>
      </c>
      <c r="B7" s="48"/>
      <c r="C7" s="38"/>
      <c r="D7" s="38"/>
      <c r="E7" s="49"/>
      <c r="F7" s="52"/>
      <c r="G7" s="38"/>
      <c r="H7" s="38"/>
      <c r="I7" s="39"/>
      <c r="J7" s="40"/>
      <c r="K7" s="66"/>
      <c r="L7" s="40"/>
      <c r="M7" s="66"/>
      <c r="N7" s="40"/>
    </row>
    <row r="8" spans="1:14" ht="25.5">
      <c r="A8" s="125" t="s">
        <v>20</v>
      </c>
      <c r="B8" s="51"/>
      <c r="C8" s="31"/>
      <c r="D8" s="31"/>
      <c r="E8" s="50"/>
      <c r="F8" s="51"/>
      <c r="G8" s="24"/>
      <c r="H8" s="24"/>
      <c r="I8" s="25"/>
      <c r="J8" s="26"/>
      <c r="K8" s="67"/>
      <c r="L8" s="26"/>
      <c r="M8" s="67"/>
      <c r="N8" s="26"/>
    </row>
    <row r="9" spans="1:14" ht="25.5">
      <c r="A9" s="325" t="s">
        <v>25</v>
      </c>
      <c r="B9" s="52"/>
      <c r="C9" s="31"/>
      <c r="D9" s="31"/>
      <c r="E9" s="49"/>
      <c r="F9" s="52"/>
      <c r="G9" s="38"/>
      <c r="H9" s="38"/>
      <c r="I9" s="39"/>
      <c r="J9" s="40"/>
      <c r="K9" s="66"/>
      <c r="L9" s="40"/>
      <c r="M9" s="66"/>
      <c r="N9" s="40"/>
    </row>
    <row r="10" spans="1:14">
      <c r="A10" s="125" t="s">
        <v>33</v>
      </c>
      <c r="B10" s="51"/>
      <c r="C10" s="31"/>
      <c r="D10" s="31"/>
      <c r="E10" s="50"/>
      <c r="F10" s="51"/>
      <c r="G10" s="24"/>
      <c r="H10" s="24"/>
      <c r="I10" s="25"/>
      <c r="J10" s="26"/>
      <c r="K10" s="67"/>
      <c r="L10" s="26"/>
      <c r="M10" s="67"/>
      <c r="N10" s="26"/>
    </row>
    <row r="11" spans="1:14" ht="25.5">
      <c r="A11" s="325" t="s">
        <v>35</v>
      </c>
      <c r="B11" s="52"/>
      <c r="C11" s="31"/>
      <c r="D11" s="31"/>
      <c r="E11" s="49"/>
      <c r="F11" s="52"/>
      <c r="G11" s="38"/>
      <c r="H11" s="38"/>
      <c r="I11" s="39"/>
      <c r="J11" s="40"/>
      <c r="K11" s="66"/>
      <c r="L11" s="40"/>
      <c r="M11" s="66"/>
      <c r="N11" s="40"/>
    </row>
    <row r="12" spans="1:14">
      <c r="A12" s="125" t="s">
        <v>38</v>
      </c>
      <c r="B12" s="51"/>
      <c r="C12" s="31"/>
      <c r="D12" s="31"/>
      <c r="E12" s="50"/>
      <c r="F12" s="51"/>
      <c r="G12" s="24"/>
      <c r="H12" s="24"/>
      <c r="I12" s="25"/>
      <c r="J12" s="26"/>
      <c r="K12" s="67"/>
      <c r="L12" s="26"/>
      <c r="M12" s="67"/>
      <c r="N12" s="26"/>
    </row>
    <row r="13" spans="1:14">
      <c r="A13" s="325" t="s">
        <v>40</v>
      </c>
      <c r="B13" s="52"/>
      <c r="C13" s="31"/>
      <c r="D13" s="31"/>
      <c r="E13" s="49"/>
      <c r="F13" s="52"/>
      <c r="G13" s="38"/>
      <c r="H13" s="38"/>
      <c r="I13" s="39"/>
      <c r="J13" s="40"/>
      <c r="K13" s="66"/>
      <c r="L13" s="40"/>
      <c r="M13" s="66"/>
      <c r="N13" s="40"/>
    </row>
    <row r="14" spans="1:14" ht="25.5">
      <c r="A14" s="125" t="s">
        <v>44</v>
      </c>
      <c r="B14" s="51"/>
      <c r="C14" s="31"/>
      <c r="D14" s="31"/>
      <c r="E14" s="50"/>
      <c r="F14" s="51"/>
      <c r="G14" s="24"/>
      <c r="H14" s="24"/>
      <c r="I14" s="25"/>
      <c r="J14" s="26"/>
      <c r="K14" s="67"/>
      <c r="L14" s="26"/>
      <c r="M14" s="67"/>
      <c r="N14" s="26"/>
    </row>
    <row r="15" spans="1:14" ht="47.25" customHeight="1">
      <c r="A15" s="325" t="s">
        <v>46</v>
      </c>
      <c r="B15" s="52"/>
      <c r="C15" s="31"/>
      <c r="D15" s="31"/>
      <c r="E15" s="49"/>
      <c r="F15" s="52"/>
      <c r="G15" s="38"/>
      <c r="H15" s="38"/>
      <c r="I15" s="39"/>
      <c r="J15" s="40"/>
      <c r="K15" s="66"/>
      <c r="L15" s="40"/>
      <c r="M15" s="66"/>
      <c r="N15" s="40"/>
    </row>
    <row r="16" spans="1:14">
      <c r="A16" s="125" t="s">
        <v>47</v>
      </c>
      <c r="B16" s="51"/>
      <c r="C16" s="31"/>
      <c r="D16" s="31"/>
      <c r="E16" s="50"/>
      <c r="F16" s="51"/>
      <c r="G16" s="24"/>
      <c r="H16" s="24"/>
      <c r="I16" s="25"/>
      <c r="J16" s="26"/>
      <c r="K16" s="67"/>
      <c r="L16" s="26"/>
      <c r="M16" s="67"/>
      <c r="N16" s="26"/>
    </row>
    <row r="17" spans="1:14" ht="38.25">
      <c r="A17" s="325" t="s">
        <v>50</v>
      </c>
      <c r="B17" s="52"/>
      <c r="C17" s="31"/>
      <c r="D17" s="31"/>
      <c r="E17" s="49"/>
      <c r="F17" s="52"/>
      <c r="G17" s="38"/>
      <c r="H17" s="38"/>
      <c r="I17" s="39"/>
      <c r="J17" s="40"/>
      <c r="K17" s="66"/>
      <c r="L17" s="40"/>
      <c r="M17" s="66"/>
      <c r="N17" s="40"/>
    </row>
    <row r="18" spans="1:14" ht="38.25">
      <c r="A18" s="125" t="s">
        <v>53</v>
      </c>
      <c r="B18" s="51"/>
      <c r="C18" s="31"/>
      <c r="D18" s="31"/>
      <c r="E18" s="50"/>
      <c r="F18" s="51"/>
      <c r="G18" s="24"/>
      <c r="H18" s="24"/>
      <c r="I18" s="25"/>
      <c r="J18" s="26"/>
      <c r="K18" s="67"/>
      <c r="L18" s="26"/>
      <c r="M18" s="67"/>
      <c r="N18" s="26"/>
    </row>
    <row r="19" spans="1:14" ht="38.25">
      <c r="A19" s="325" t="s">
        <v>55</v>
      </c>
      <c r="B19" s="52"/>
      <c r="C19" s="31"/>
      <c r="D19" s="31"/>
      <c r="E19" s="49"/>
      <c r="F19" s="52"/>
      <c r="G19" s="38"/>
      <c r="H19" s="38"/>
      <c r="I19" s="39"/>
      <c r="J19" s="40"/>
      <c r="K19" s="66"/>
      <c r="L19" s="40"/>
      <c r="M19" s="66"/>
      <c r="N19" s="40"/>
    </row>
    <row r="20" spans="1:14" ht="25.5">
      <c r="A20" s="125" t="s">
        <v>57</v>
      </c>
      <c r="B20" s="51"/>
      <c r="C20" s="31"/>
      <c r="D20" s="31"/>
      <c r="E20" s="50"/>
      <c r="F20" s="51"/>
      <c r="G20" s="24"/>
      <c r="H20" s="24"/>
      <c r="I20" s="25"/>
      <c r="J20" s="26"/>
      <c r="K20" s="67"/>
      <c r="L20" s="26"/>
      <c r="M20" s="67"/>
      <c r="N20" s="26"/>
    </row>
    <row r="21" spans="1:14">
      <c r="A21" s="325" t="s">
        <v>59</v>
      </c>
      <c r="B21" s="53"/>
      <c r="C21" s="31"/>
      <c r="D21" s="31"/>
      <c r="E21" s="49"/>
      <c r="F21" s="52"/>
      <c r="G21" s="38"/>
      <c r="H21" s="38"/>
      <c r="I21" s="39"/>
      <c r="J21" s="40"/>
      <c r="K21" s="66"/>
      <c r="L21" s="40"/>
      <c r="M21" s="66"/>
      <c r="N21" s="40"/>
    </row>
    <row r="22" spans="1:14" ht="76.5">
      <c r="A22" s="125" t="s">
        <v>61</v>
      </c>
      <c r="B22" s="51"/>
      <c r="C22" s="31"/>
      <c r="D22" s="31"/>
      <c r="E22" s="50"/>
      <c r="F22" s="51"/>
      <c r="G22" s="24"/>
      <c r="H22" s="24"/>
      <c r="I22" s="25"/>
      <c r="J22" s="26"/>
      <c r="K22" s="67"/>
      <c r="L22" s="26"/>
      <c r="M22" s="67"/>
      <c r="N22" s="26"/>
    </row>
    <row r="23" spans="1:14" ht="76.5">
      <c r="A23" s="325" t="s">
        <v>66</v>
      </c>
      <c r="B23" s="52"/>
      <c r="C23" s="31"/>
      <c r="D23" s="31"/>
      <c r="E23" s="49"/>
      <c r="F23" s="52"/>
      <c r="G23" s="38"/>
      <c r="H23" s="38"/>
      <c r="I23" s="39"/>
      <c r="J23" s="40"/>
      <c r="K23" s="66"/>
      <c r="L23" s="40"/>
      <c r="M23" s="66"/>
      <c r="N23" s="40"/>
    </row>
    <row r="24" spans="1:14">
      <c r="A24" s="125" t="s">
        <v>68</v>
      </c>
      <c r="B24" s="51"/>
      <c r="C24" s="31"/>
      <c r="D24" s="31"/>
      <c r="E24" s="50"/>
      <c r="F24" s="51"/>
      <c r="G24" s="24"/>
      <c r="H24" s="24"/>
      <c r="I24" s="25"/>
      <c r="J24" s="26"/>
      <c r="K24" s="67"/>
      <c r="L24" s="26"/>
      <c r="M24" s="67"/>
      <c r="N24" s="26"/>
    </row>
    <row r="25" spans="1:14" ht="25.5">
      <c r="A25" s="325" t="s">
        <v>71</v>
      </c>
      <c r="B25" s="52"/>
      <c r="C25" s="31"/>
      <c r="D25" s="31"/>
      <c r="E25" s="49"/>
      <c r="F25" s="52"/>
      <c r="G25" s="38"/>
      <c r="H25" s="41"/>
      <c r="I25" s="39"/>
      <c r="J25" s="40"/>
      <c r="K25" s="66"/>
      <c r="L25" s="40"/>
      <c r="M25" s="66"/>
      <c r="N25" s="40"/>
    </row>
    <row r="26" spans="1:14">
      <c r="A26" s="125" t="s">
        <v>85</v>
      </c>
      <c r="B26" s="51"/>
      <c r="C26" s="24"/>
      <c r="D26" s="24"/>
      <c r="E26" s="54"/>
      <c r="F26" s="51"/>
      <c r="G26" s="24"/>
      <c r="H26" s="24"/>
      <c r="I26" s="25"/>
      <c r="J26" s="26"/>
      <c r="K26" s="67"/>
      <c r="L26" s="26"/>
      <c r="M26" s="67"/>
      <c r="N26" s="26"/>
    </row>
    <row r="27" spans="1:14" ht="25.5">
      <c r="A27" s="325" t="s">
        <v>279</v>
      </c>
      <c r="B27" s="55"/>
      <c r="C27" s="42"/>
      <c r="D27" s="42"/>
      <c r="E27" s="56"/>
      <c r="F27" s="63"/>
      <c r="G27" s="42"/>
      <c r="H27" s="42"/>
      <c r="I27" s="39"/>
      <c r="J27" s="40"/>
      <c r="K27" s="66"/>
      <c r="L27" s="40"/>
      <c r="M27" s="66"/>
      <c r="N27" s="40"/>
    </row>
    <row r="28" spans="1:14" ht="63.75">
      <c r="A28" s="125" t="s">
        <v>98</v>
      </c>
      <c r="B28" s="57"/>
      <c r="C28" s="27"/>
      <c r="D28" s="27"/>
      <c r="E28" s="58"/>
      <c r="F28" s="63"/>
      <c r="G28" s="27"/>
      <c r="H28" s="27"/>
      <c r="I28" s="25"/>
      <c r="J28" s="26"/>
      <c r="K28" s="67"/>
      <c r="L28" s="26"/>
      <c r="M28" s="67"/>
      <c r="N28" s="26"/>
    </row>
    <row r="29" spans="1:14">
      <c r="A29" s="325" t="s">
        <v>68</v>
      </c>
      <c r="B29" s="55"/>
      <c r="C29" s="42"/>
      <c r="D29" s="42"/>
      <c r="E29" s="56"/>
      <c r="F29" s="63"/>
      <c r="G29" s="42"/>
      <c r="H29" s="42"/>
      <c r="I29" s="39"/>
      <c r="J29" s="40"/>
      <c r="K29" s="66"/>
      <c r="L29" s="40"/>
      <c r="M29" s="66"/>
      <c r="N29" s="40"/>
    </row>
    <row r="30" spans="1:14">
      <c r="A30" s="125" t="s">
        <v>104</v>
      </c>
      <c r="B30" s="57"/>
      <c r="C30" s="27"/>
      <c r="D30" s="27"/>
      <c r="E30" s="58"/>
      <c r="F30" s="63"/>
      <c r="G30" s="27"/>
      <c r="H30" s="27"/>
      <c r="I30" s="25"/>
      <c r="J30" s="26"/>
      <c r="K30" s="67"/>
      <c r="L30" s="26"/>
      <c r="M30" s="67"/>
      <c r="N30" s="26"/>
    </row>
    <row r="31" spans="1:14">
      <c r="A31" s="325" t="s">
        <v>106</v>
      </c>
      <c r="B31" s="55"/>
      <c r="C31" s="42"/>
      <c r="D31" s="42"/>
      <c r="E31" s="56"/>
      <c r="F31" s="63"/>
      <c r="G31" s="42"/>
      <c r="H31" s="42"/>
      <c r="I31" s="39"/>
      <c r="J31" s="40"/>
      <c r="K31" s="66"/>
      <c r="L31" s="40"/>
      <c r="M31" s="66"/>
      <c r="N31" s="40"/>
    </row>
    <row r="32" spans="1:14">
      <c r="A32" s="125" t="s">
        <v>108</v>
      </c>
      <c r="B32" s="57"/>
      <c r="C32" s="27"/>
      <c r="D32" s="27"/>
      <c r="E32" s="58"/>
      <c r="F32" s="63"/>
      <c r="G32" s="27"/>
      <c r="H32" s="27"/>
      <c r="I32" s="25"/>
      <c r="J32" s="26"/>
      <c r="K32" s="67"/>
      <c r="L32" s="26"/>
      <c r="M32" s="67"/>
      <c r="N32" s="26"/>
    </row>
    <row r="33" spans="1:14">
      <c r="A33" s="325" t="s">
        <v>110</v>
      </c>
      <c r="B33" s="55"/>
      <c r="C33" s="42"/>
      <c r="D33" s="42"/>
      <c r="E33" s="56"/>
      <c r="F33" s="63"/>
      <c r="G33" s="42"/>
      <c r="H33" s="42"/>
      <c r="I33" s="39"/>
      <c r="J33" s="40"/>
      <c r="K33" s="66"/>
      <c r="L33" s="40"/>
      <c r="M33" s="66"/>
      <c r="N33" s="40"/>
    </row>
    <row r="34" spans="1:14">
      <c r="A34" s="125" t="s">
        <v>40</v>
      </c>
      <c r="B34" s="57"/>
      <c r="C34" s="27"/>
      <c r="D34" s="27"/>
      <c r="E34" s="58"/>
      <c r="F34" s="57"/>
      <c r="G34" s="32"/>
      <c r="H34" s="27"/>
      <c r="I34" s="25"/>
      <c r="J34" s="26"/>
      <c r="K34" s="67"/>
      <c r="L34" s="26"/>
      <c r="M34" s="67"/>
      <c r="N34" s="26"/>
    </row>
    <row r="35" spans="1:14">
      <c r="A35" s="325" t="s">
        <v>38</v>
      </c>
      <c r="B35" s="55"/>
      <c r="C35" s="42"/>
      <c r="D35" s="42"/>
      <c r="E35" s="56"/>
      <c r="F35" s="55"/>
      <c r="G35" s="32"/>
      <c r="H35" s="42"/>
      <c r="I35" s="39"/>
      <c r="J35" s="40"/>
      <c r="K35" s="66"/>
      <c r="L35" s="40"/>
      <c r="M35" s="66"/>
      <c r="N35" s="40"/>
    </row>
    <row r="36" spans="1:14">
      <c r="A36" s="125" t="s">
        <v>121</v>
      </c>
      <c r="B36" s="57"/>
      <c r="C36" s="27"/>
      <c r="D36" s="27"/>
      <c r="E36" s="58"/>
      <c r="F36" s="57"/>
      <c r="G36" s="32"/>
      <c r="H36" s="27"/>
      <c r="I36" s="25"/>
      <c r="J36" s="26"/>
      <c r="K36" s="67"/>
      <c r="L36" s="26"/>
      <c r="M36" s="67"/>
      <c r="N36" s="26"/>
    </row>
    <row r="37" spans="1:14" ht="25.5">
      <c r="A37" s="325" t="s">
        <v>124</v>
      </c>
      <c r="B37" s="55"/>
      <c r="C37" s="42"/>
      <c r="D37" s="42"/>
      <c r="E37" s="56"/>
      <c r="F37" s="55"/>
      <c r="G37" s="32"/>
      <c r="H37" s="42"/>
      <c r="I37" s="39"/>
      <c r="J37" s="40"/>
      <c r="K37" s="66"/>
      <c r="L37" s="40"/>
      <c r="M37" s="66"/>
      <c r="N37" s="40"/>
    </row>
    <row r="38" spans="1:14" ht="38.25">
      <c r="A38" s="125" t="s">
        <v>46</v>
      </c>
      <c r="B38" s="57"/>
      <c r="C38" s="27"/>
      <c r="D38" s="27"/>
      <c r="E38" s="58"/>
      <c r="F38" s="57"/>
      <c r="G38" s="32"/>
      <c r="H38" s="27"/>
      <c r="I38" s="25"/>
      <c r="J38" s="26"/>
      <c r="K38" s="67"/>
      <c r="L38" s="26"/>
      <c r="M38" s="67"/>
      <c r="N38" s="26"/>
    </row>
    <row r="39" spans="1:14">
      <c r="A39" s="325" t="s">
        <v>126</v>
      </c>
      <c r="B39" s="55"/>
      <c r="C39" s="42"/>
      <c r="D39" s="42"/>
      <c r="E39" s="56"/>
      <c r="F39" s="55"/>
      <c r="G39" s="32"/>
      <c r="H39" s="42"/>
      <c r="I39" s="39"/>
      <c r="J39" s="40"/>
      <c r="K39" s="66"/>
      <c r="L39" s="40"/>
      <c r="M39" s="66"/>
      <c r="N39" s="40"/>
    </row>
    <row r="40" spans="1:14">
      <c r="A40" s="125" t="s">
        <v>130</v>
      </c>
      <c r="B40" s="57"/>
      <c r="C40" s="27"/>
      <c r="D40" s="27"/>
      <c r="E40" s="58"/>
      <c r="F40" s="57"/>
      <c r="G40" s="32"/>
      <c r="H40" s="27"/>
      <c r="I40" s="25"/>
      <c r="J40" s="26"/>
      <c r="K40" s="67"/>
      <c r="L40" s="26"/>
      <c r="M40" s="67"/>
      <c r="N40" s="26"/>
    </row>
    <row r="41" spans="1:14">
      <c r="A41" s="325" t="s">
        <v>132</v>
      </c>
      <c r="B41" s="55"/>
      <c r="C41" s="42"/>
      <c r="D41" s="42"/>
      <c r="E41" s="56"/>
      <c r="F41" s="55"/>
      <c r="G41" s="32"/>
      <c r="H41" s="42"/>
      <c r="I41" s="39"/>
      <c r="J41" s="40"/>
      <c r="K41" s="66"/>
      <c r="L41" s="40"/>
      <c r="M41" s="66"/>
      <c r="N41" s="40"/>
    </row>
    <row r="42" spans="1:14">
      <c r="A42" s="125" t="s">
        <v>135</v>
      </c>
      <c r="B42" s="57"/>
      <c r="C42" s="27"/>
      <c r="D42" s="27"/>
      <c r="E42" s="58"/>
      <c r="F42" s="57"/>
      <c r="G42" s="32"/>
      <c r="H42" s="27"/>
      <c r="I42" s="25"/>
      <c r="J42" s="26"/>
      <c r="K42" s="67"/>
      <c r="L42" s="26"/>
      <c r="M42" s="67"/>
      <c r="N42" s="26"/>
    </row>
    <row r="43" spans="1:14">
      <c r="A43" s="325" t="s">
        <v>137</v>
      </c>
      <c r="B43" s="55"/>
      <c r="C43" s="42"/>
      <c r="D43" s="42"/>
      <c r="E43" s="56"/>
      <c r="F43" s="55"/>
      <c r="G43" s="32"/>
      <c r="H43" s="42"/>
      <c r="I43" s="39"/>
      <c r="J43" s="40"/>
      <c r="K43" s="66"/>
      <c r="L43" s="40"/>
      <c r="M43" s="66"/>
      <c r="N43" s="40"/>
    </row>
    <row r="44" spans="1:14" ht="25.5">
      <c r="A44" s="125" t="s">
        <v>71</v>
      </c>
      <c r="B44" s="57"/>
      <c r="C44" s="27"/>
      <c r="D44" s="27"/>
      <c r="E44" s="58"/>
      <c r="F44" s="57"/>
      <c r="G44" s="32"/>
      <c r="H44" s="27"/>
      <c r="I44" s="25"/>
      <c r="J44" s="26"/>
      <c r="K44" s="67"/>
      <c r="L44" s="26"/>
      <c r="M44" s="67"/>
      <c r="N44" s="26"/>
    </row>
    <row r="45" spans="1:14">
      <c r="A45" s="325" t="s">
        <v>142</v>
      </c>
      <c r="B45" s="55"/>
      <c r="C45" s="42"/>
      <c r="D45" s="42"/>
      <c r="E45" s="56"/>
      <c r="F45" s="55"/>
      <c r="G45" s="32"/>
      <c r="H45" s="42"/>
      <c r="I45" s="39"/>
      <c r="J45" s="40"/>
      <c r="K45" s="66"/>
      <c r="L45" s="40"/>
      <c r="M45" s="66"/>
      <c r="N45" s="40"/>
    </row>
    <row r="46" spans="1:14" ht="25.5">
      <c r="A46" s="125" t="s">
        <v>151</v>
      </c>
      <c r="B46" s="57"/>
      <c r="C46" s="27"/>
      <c r="D46" s="27"/>
      <c r="E46" s="58"/>
      <c r="F46" s="57"/>
      <c r="G46" s="27"/>
      <c r="H46" s="32"/>
      <c r="I46" s="33"/>
      <c r="J46" s="26"/>
      <c r="K46" s="67"/>
      <c r="L46" s="26"/>
      <c r="M46" s="67"/>
      <c r="N46" s="26"/>
    </row>
    <row r="47" spans="1:14" ht="25.5">
      <c r="A47" s="325" t="s">
        <v>153</v>
      </c>
      <c r="B47" s="55"/>
      <c r="C47" s="42"/>
      <c r="D47" s="42"/>
      <c r="E47" s="56"/>
      <c r="F47" s="55"/>
      <c r="G47" s="42"/>
      <c r="H47" s="32"/>
      <c r="I47" s="33"/>
      <c r="J47" s="40"/>
      <c r="K47" s="66"/>
      <c r="L47" s="40"/>
      <c r="M47" s="66"/>
      <c r="N47" s="40"/>
    </row>
    <row r="48" spans="1:14">
      <c r="A48" s="125" t="s">
        <v>155</v>
      </c>
      <c r="B48" s="57"/>
      <c r="C48" s="27"/>
      <c r="D48" s="27"/>
      <c r="E48" s="58"/>
      <c r="F48" s="57"/>
      <c r="G48" s="27"/>
      <c r="H48" s="32"/>
      <c r="I48" s="33"/>
      <c r="J48" s="26"/>
      <c r="K48" s="67"/>
      <c r="L48" s="26"/>
      <c r="M48" s="67"/>
      <c r="N48" s="26"/>
    </row>
    <row r="49" spans="1:14">
      <c r="A49" s="325" t="s">
        <v>121</v>
      </c>
      <c r="B49" s="55"/>
      <c r="C49" s="42"/>
      <c r="D49" s="42"/>
      <c r="E49" s="56"/>
      <c r="F49" s="55"/>
      <c r="G49" s="42"/>
      <c r="H49" s="32"/>
      <c r="I49" s="33"/>
      <c r="J49" s="40"/>
      <c r="K49" s="66"/>
      <c r="L49" s="40"/>
      <c r="M49" s="66"/>
      <c r="N49" s="40"/>
    </row>
    <row r="50" spans="1:14" ht="25.5">
      <c r="A50" s="125" t="s">
        <v>71</v>
      </c>
      <c r="B50" s="57"/>
      <c r="C50" s="27"/>
      <c r="D50" s="27"/>
      <c r="E50" s="58"/>
      <c r="F50" s="57"/>
      <c r="G50" s="27"/>
      <c r="H50" s="32"/>
      <c r="I50" s="33"/>
      <c r="J50" s="26"/>
      <c r="K50" s="67"/>
      <c r="L50" s="26"/>
      <c r="M50" s="67"/>
      <c r="N50" s="26"/>
    </row>
    <row r="51" spans="1:14">
      <c r="A51" s="325" t="s">
        <v>142</v>
      </c>
      <c r="B51" s="55"/>
      <c r="C51" s="42"/>
      <c r="D51" s="42"/>
      <c r="E51" s="56"/>
      <c r="F51" s="55"/>
      <c r="G51" s="42"/>
      <c r="H51" s="32"/>
      <c r="I51" s="33"/>
      <c r="J51" s="40"/>
      <c r="K51" s="66"/>
      <c r="L51" s="40"/>
      <c r="M51" s="66"/>
      <c r="N51" s="40"/>
    </row>
    <row r="52" spans="1:14">
      <c r="A52" s="125" t="s">
        <v>171</v>
      </c>
      <c r="B52" s="57"/>
      <c r="C52" s="27"/>
      <c r="D52" s="27"/>
      <c r="E52" s="58"/>
      <c r="F52" s="57"/>
      <c r="G52" s="27"/>
      <c r="H52" s="27"/>
      <c r="I52" s="25"/>
      <c r="J52" s="34"/>
      <c r="K52" s="67"/>
      <c r="L52" s="26"/>
      <c r="M52" s="67"/>
      <c r="N52" s="26"/>
    </row>
    <row r="53" spans="1:14">
      <c r="A53" s="325" t="s">
        <v>68</v>
      </c>
      <c r="B53" s="55"/>
      <c r="C53" s="42"/>
      <c r="D53" s="42"/>
      <c r="E53" s="56"/>
      <c r="F53" s="55"/>
      <c r="G53" s="42"/>
      <c r="H53" s="42"/>
      <c r="I53" s="39"/>
      <c r="J53" s="34"/>
      <c r="K53" s="66"/>
      <c r="L53" s="40"/>
      <c r="M53" s="66"/>
      <c r="N53" s="40"/>
    </row>
    <row r="54" spans="1:14">
      <c r="A54" s="125" t="s">
        <v>176</v>
      </c>
      <c r="B54" s="57"/>
      <c r="C54" s="27"/>
      <c r="D54" s="27"/>
      <c r="E54" s="58"/>
      <c r="F54" s="57"/>
      <c r="G54" s="27"/>
      <c r="H54" s="27"/>
      <c r="I54" s="25"/>
      <c r="J54" s="34"/>
      <c r="K54" s="67"/>
      <c r="L54" s="26"/>
      <c r="M54" s="67"/>
      <c r="N54" s="26"/>
    </row>
    <row r="55" spans="1:14" ht="25.5">
      <c r="A55" s="325" t="s">
        <v>179</v>
      </c>
      <c r="B55" s="55"/>
      <c r="C55" s="42"/>
      <c r="D55" s="42"/>
      <c r="E55" s="56"/>
      <c r="F55" s="55"/>
      <c r="G55" s="42"/>
      <c r="H55" s="42"/>
      <c r="I55" s="39"/>
      <c r="J55" s="34"/>
      <c r="K55" s="66"/>
      <c r="L55" s="40"/>
      <c r="M55" s="66"/>
      <c r="N55" s="40"/>
    </row>
    <row r="56" spans="1:14">
      <c r="A56" s="125" t="s">
        <v>185</v>
      </c>
      <c r="B56" s="57"/>
      <c r="C56" s="27"/>
      <c r="D56" s="27"/>
      <c r="E56" s="58"/>
      <c r="F56" s="57"/>
      <c r="G56" s="27"/>
      <c r="H56" s="27"/>
      <c r="I56" s="25"/>
      <c r="J56" s="26"/>
      <c r="K56" s="68"/>
      <c r="L56" s="26"/>
      <c r="M56" s="67"/>
      <c r="N56" s="26"/>
    </row>
    <row r="57" spans="1:14" ht="25.5">
      <c r="A57" s="325" t="s">
        <v>189</v>
      </c>
      <c r="B57" s="55"/>
      <c r="C57" s="42"/>
      <c r="D57" s="42"/>
      <c r="E57" s="56"/>
      <c r="F57" s="55"/>
      <c r="G57" s="42"/>
      <c r="H57" s="42"/>
      <c r="I57" s="39"/>
      <c r="J57" s="40"/>
      <c r="K57" s="68"/>
      <c r="L57" s="40"/>
      <c r="M57" s="66"/>
      <c r="N57" s="40"/>
    </row>
    <row r="58" spans="1:14" ht="25.5">
      <c r="A58" s="125" t="s">
        <v>192</v>
      </c>
      <c r="B58" s="57"/>
      <c r="C58" s="27"/>
      <c r="D58" s="27"/>
      <c r="E58" s="58"/>
      <c r="F58" s="57"/>
      <c r="G58" s="27"/>
      <c r="H58" s="27"/>
      <c r="I58" s="25"/>
      <c r="J58" s="26"/>
      <c r="K58" s="68"/>
      <c r="L58" s="26"/>
      <c r="M58" s="67"/>
      <c r="N58" s="26"/>
    </row>
    <row r="59" spans="1:14" ht="25.5">
      <c r="A59" s="325" t="s">
        <v>199</v>
      </c>
      <c r="B59" s="55"/>
      <c r="C59" s="42"/>
      <c r="D59" s="42"/>
      <c r="E59" s="56"/>
      <c r="F59" s="55"/>
      <c r="G59" s="42"/>
      <c r="H59" s="42"/>
      <c r="I59" s="39"/>
      <c r="J59" s="40"/>
      <c r="K59" s="66"/>
      <c r="L59" s="34"/>
      <c r="M59" s="66"/>
      <c r="N59" s="40"/>
    </row>
    <row r="60" spans="1:14" ht="25.5">
      <c r="A60" s="125" t="s">
        <v>202</v>
      </c>
      <c r="B60" s="57"/>
      <c r="C60" s="27"/>
      <c r="D60" s="27"/>
      <c r="E60" s="58"/>
      <c r="F60" s="57"/>
      <c r="G60" s="27"/>
      <c r="H60" s="27"/>
      <c r="I60" s="25"/>
      <c r="J60" s="26"/>
      <c r="K60" s="67"/>
      <c r="L60" s="34"/>
      <c r="M60" s="67"/>
      <c r="N60" s="26"/>
    </row>
    <row r="61" spans="1:14" ht="25.5">
      <c r="A61" s="325" t="s">
        <v>204</v>
      </c>
      <c r="B61" s="55"/>
      <c r="C61" s="42"/>
      <c r="D61" s="42"/>
      <c r="E61" s="56"/>
      <c r="F61" s="55"/>
      <c r="G61" s="42"/>
      <c r="H61" s="42"/>
      <c r="I61" s="39"/>
      <c r="J61" s="40"/>
      <c r="K61" s="66"/>
      <c r="L61" s="34"/>
      <c r="M61" s="66"/>
      <c r="N61" s="40"/>
    </row>
    <row r="62" spans="1:14">
      <c r="A62" s="125" t="s">
        <v>206</v>
      </c>
      <c r="B62" s="57"/>
      <c r="C62" s="27"/>
      <c r="D62" s="27"/>
      <c r="E62" s="58"/>
      <c r="F62" s="57"/>
      <c r="G62" s="27"/>
      <c r="H62" s="27"/>
      <c r="I62" s="25"/>
      <c r="J62" s="26"/>
      <c r="K62" s="67"/>
      <c r="L62" s="34"/>
      <c r="M62" s="67"/>
      <c r="N62" s="26"/>
    </row>
    <row r="63" spans="1:14" ht="25.5">
      <c r="A63" s="325" t="s">
        <v>124</v>
      </c>
      <c r="B63" s="55"/>
      <c r="C63" s="42"/>
      <c r="D63" s="42"/>
      <c r="E63" s="56"/>
      <c r="F63" s="55"/>
      <c r="G63" s="42"/>
      <c r="H63" s="42"/>
      <c r="I63" s="39"/>
      <c r="J63" s="40"/>
      <c r="K63" s="66"/>
      <c r="L63" s="34"/>
      <c r="M63" s="66"/>
      <c r="N63" s="40"/>
    </row>
    <row r="64" spans="1:14">
      <c r="A64" s="125" t="s">
        <v>208</v>
      </c>
      <c r="B64" s="57"/>
      <c r="C64" s="27"/>
      <c r="D64" s="27"/>
      <c r="E64" s="58"/>
      <c r="F64" s="57"/>
      <c r="G64" s="27"/>
      <c r="H64" s="27"/>
      <c r="I64" s="25"/>
      <c r="J64" s="26"/>
      <c r="K64" s="67"/>
      <c r="L64" s="34"/>
      <c r="M64" s="67"/>
      <c r="N64" s="26"/>
    </row>
    <row r="65" spans="1:14">
      <c r="A65" s="325" t="s">
        <v>216</v>
      </c>
      <c r="B65" s="55"/>
      <c r="C65" s="42"/>
      <c r="D65" s="42"/>
      <c r="E65" s="56"/>
      <c r="F65" s="55"/>
      <c r="G65" s="42"/>
      <c r="H65" s="42"/>
      <c r="I65" s="39"/>
      <c r="J65" s="40"/>
      <c r="K65" s="66"/>
      <c r="L65" s="40"/>
      <c r="M65" s="68"/>
      <c r="N65" s="40"/>
    </row>
    <row r="66" spans="1:14" ht="25.5">
      <c r="A66" s="125" t="s">
        <v>219</v>
      </c>
      <c r="B66" s="57"/>
      <c r="C66" s="27"/>
      <c r="D66" s="27"/>
      <c r="E66" s="58"/>
      <c r="F66" s="57"/>
      <c r="G66" s="27"/>
      <c r="H66" s="27"/>
      <c r="I66" s="25"/>
      <c r="J66" s="26"/>
      <c r="K66" s="67"/>
      <c r="L66" s="26"/>
      <c r="M66" s="68"/>
      <c r="N66" s="26"/>
    </row>
    <row r="67" spans="1:14" ht="38.25">
      <c r="A67" s="325" t="s">
        <v>221</v>
      </c>
      <c r="B67" s="55"/>
      <c r="C67" s="42"/>
      <c r="D67" s="42"/>
      <c r="E67" s="56"/>
      <c r="F67" s="55"/>
      <c r="G67" s="42"/>
      <c r="H67" s="42"/>
      <c r="I67" s="39"/>
      <c r="J67" s="40"/>
      <c r="K67" s="66"/>
      <c r="L67" s="40"/>
      <c r="M67" s="68"/>
      <c r="N67" s="40"/>
    </row>
    <row r="68" spans="1:14">
      <c r="A68" s="125" t="s">
        <v>229</v>
      </c>
      <c r="B68" s="57"/>
      <c r="C68" s="27"/>
      <c r="D68" s="27"/>
      <c r="E68" s="58"/>
      <c r="F68" s="57"/>
      <c r="G68" s="27"/>
      <c r="H68" s="27"/>
      <c r="I68" s="25"/>
      <c r="J68" s="26"/>
      <c r="K68" s="67"/>
      <c r="L68" s="26"/>
      <c r="M68" s="67"/>
      <c r="N68" s="34"/>
    </row>
    <row r="69" spans="1:14" ht="15.75" thickBot="1">
      <c r="A69" s="326" t="s">
        <v>231</v>
      </c>
      <c r="B69" s="59"/>
      <c r="C69" s="43"/>
      <c r="D69" s="43"/>
      <c r="E69" s="60"/>
      <c r="F69" s="59"/>
      <c r="G69" s="43"/>
      <c r="H69" s="43"/>
      <c r="I69" s="44"/>
      <c r="J69" s="64"/>
      <c r="K69" s="69"/>
      <c r="L69" s="64"/>
      <c r="M69" s="69"/>
      <c r="N69" s="35"/>
    </row>
  </sheetData>
  <mergeCells count="6">
    <mergeCell ref="B1:E1"/>
    <mergeCell ref="F1:J1"/>
    <mergeCell ref="K1:L1"/>
    <mergeCell ref="M1:N1"/>
    <mergeCell ref="C2:D2"/>
    <mergeCell ref="H2:I2"/>
  </mergeCells>
  <pageMargins left="0.27" right="0.28000000000000003" top="0.37" bottom="0.4" header="0.31496062992125984" footer="0.31496062992125984"/>
  <pageSetup paperSize="8" scale="58" orientation="portrait" r:id="rId1"/>
  <ignoredErrors>
    <ignoredError sqref="E3" calculatedColumn="1"/>
  </ignoredErrors>
</worksheet>
</file>

<file path=xl/worksheets/sheet4.xml><?xml version="1.0" encoding="utf-8"?>
<worksheet xmlns="http://schemas.openxmlformats.org/spreadsheetml/2006/main" xmlns:r="http://schemas.openxmlformats.org/officeDocument/2006/relationships">
  <sheetPr>
    <tabColor theme="4" tint="-0.249977111117893"/>
    <pageSetUpPr fitToPage="1"/>
  </sheetPr>
  <dimension ref="A1:O58"/>
  <sheetViews>
    <sheetView zoomScale="70" zoomScaleNormal="70" workbookViewId="0">
      <selection activeCell="K58" sqref="K58"/>
    </sheetView>
  </sheetViews>
  <sheetFormatPr baseColWidth="10" defaultRowHeight="15"/>
  <cols>
    <col min="1" max="1" width="7.28515625" customWidth="1"/>
    <col min="2" max="2" width="26.5703125" customWidth="1"/>
    <col min="3" max="3" width="15" customWidth="1"/>
    <col min="4" max="4" width="12.85546875" customWidth="1"/>
    <col min="5" max="5" width="11.28515625" customWidth="1"/>
    <col min="6" max="6" width="17.5703125" customWidth="1"/>
    <col min="7" max="7" width="18.85546875" customWidth="1"/>
    <col min="8" max="8" width="14.5703125" customWidth="1"/>
    <col min="9" max="9" width="10" customWidth="1"/>
    <col min="10" max="10" width="9.140625" customWidth="1"/>
    <col min="11" max="11" width="17.28515625" customWidth="1"/>
    <col min="12" max="12" width="18.7109375" customWidth="1"/>
    <col min="13" max="13" width="16.28515625" customWidth="1"/>
    <col min="14" max="14" width="16.140625" customWidth="1"/>
    <col min="15" max="15" width="19.28515625" customWidth="1"/>
  </cols>
  <sheetData>
    <row r="1" spans="1:15" ht="25.5">
      <c r="B1" s="20"/>
      <c r="C1" s="528" t="s">
        <v>238</v>
      </c>
      <c r="D1" s="529"/>
      <c r="E1" s="529"/>
      <c r="F1" s="530"/>
      <c r="G1" s="531" t="s">
        <v>264</v>
      </c>
      <c r="H1" s="532"/>
      <c r="I1" s="532"/>
      <c r="J1" s="532"/>
      <c r="K1" s="535"/>
      <c r="L1" s="531" t="s">
        <v>263</v>
      </c>
      <c r="M1" s="535"/>
      <c r="N1" s="531" t="s">
        <v>239</v>
      </c>
      <c r="O1" s="533"/>
    </row>
    <row r="2" spans="1:15" ht="103.5" customHeight="1" thickBot="1">
      <c r="B2" s="129"/>
      <c r="C2" s="439" t="s">
        <v>240</v>
      </c>
      <c r="D2" s="534" t="s">
        <v>241</v>
      </c>
      <c r="E2" s="534"/>
      <c r="F2" s="440" t="s">
        <v>242</v>
      </c>
      <c r="G2" s="439" t="s">
        <v>266</v>
      </c>
      <c r="H2" s="441" t="s">
        <v>275</v>
      </c>
      <c r="I2" s="534" t="s">
        <v>243</v>
      </c>
      <c r="J2" s="534"/>
      <c r="K2" s="446" t="s">
        <v>244</v>
      </c>
      <c r="L2" s="439" t="s">
        <v>265</v>
      </c>
      <c r="M2" s="446" t="s">
        <v>245</v>
      </c>
      <c r="N2" s="439" t="s">
        <v>246</v>
      </c>
      <c r="O2" s="440" t="s">
        <v>247</v>
      </c>
    </row>
    <row r="3" spans="1:15" ht="408" thickBot="1">
      <c r="B3" s="126"/>
      <c r="C3" s="447" t="s">
        <v>248</v>
      </c>
      <c r="D3" s="448" t="s">
        <v>251</v>
      </c>
      <c r="E3" s="448" t="s">
        <v>252</v>
      </c>
      <c r="F3" s="449" t="s">
        <v>253</v>
      </c>
      <c r="G3" s="450" t="s">
        <v>258</v>
      </c>
      <c r="H3" s="451" t="s">
        <v>254</v>
      </c>
      <c r="I3" s="451" t="s">
        <v>255</v>
      </c>
      <c r="J3" s="451" t="s">
        <v>256</v>
      </c>
      <c r="K3" s="452" t="s">
        <v>301</v>
      </c>
      <c r="L3" s="450" t="s">
        <v>260</v>
      </c>
      <c r="M3" s="452" t="s">
        <v>261</v>
      </c>
      <c r="N3" s="450" t="s">
        <v>262</v>
      </c>
      <c r="O3" s="452" t="s">
        <v>257</v>
      </c>
    </row>
    <row r="4" spans="1:15" ht="15.75" thickBot="1">
      <c r="A4" s="130"/>
      <c r="B4" s="131" t="s">
        <v>4</v>
      </c>
      <c r="C4" s="132"/>
      <c r="D4" s="133"/>
      <c r="E4" s="133"/>
      <c r="F4" s="134"/>
      <c r="G4" s="132"/>
      <c r="H4" s="133"/>
      <c r="I4" s="133"/>
      <c r="J4" s="135"/>
      <c r="K4" s="136"/>
      <c r="L4" s="137"/>
      <c r="M4" s="138"/>
      <c r="N4" s="139"/>
      <c r="O4" s="138"/>
    </row>
    <row r="5" spans="1:15" ht="38.25">
      <c r="A5" s="140" t="s">
        <v>268</v>
      </c>
      <c r="B5" s="72" t="s">
        <v>14</v>
      </c>
      <c r="C5" s="128"/>
      <c r="D5" s="96"/>
      <c r="E5" s="96"/>
      <c r="F5" s="95"/>
      <c r="G5" s="94"/>
      <c r="H5" s="96"/>
      <c r="I5" s="96"/>
      <c r="J5" s="97"/>
      <c r="K5" s="98"/>
      <c r="L5" s="99"/>
      <c r="M5" s="98"/>
      <c r="N5" s="99"/>
      <c r="O5" s="98"/>
    </row>
    <row r="6" spans="1:15" ht="25.5">
      <c r="A6" s="141" t="s">
        <v>268</v>
      </c>
      <c r="B6" s="142" t="s">
        <v>8</v>
      </c>
      <c r="C6" s="48"/>
      <c r="D6" s="143"/>
      <c r="E6" s="143"/>
      <c r="F6" s="144"/>
      <c r="G6" s="145"/>
      <c r="H6" s="143"/>
      <c r="I6" s="143"/>
      <c r="J6" s="146"/>
      <c r="K6" s="147"/>
      <c r="L6" s="148"/>
      <c r="M6" s="147"/>
      <c r="N6" s="148"/>
      <c r="O6" s="147"/>
    </row>
    <row r="7" spans="1:15" ht="30" customHeight="1">
      <c r="A7" s="149" t="s">
        <v>268</v>
      </c>
      <c r="B7" s="45" t="s">
        <v>16</v>
      </c>
      <c r="C7" s="48"/>
      <c r="D7" s="24"/>
      <c r="E7" s="24"/>
      <c r="F7" s="50"/>
      <c r="G7" s="51"/>
      <c r="H7" s="24"/>
      <c r="I7" s="24"/>
      <c r="J7" s="25"/>
      <c r="K7" s="26"/>
      <c r="L7" s="67"/>
      <c r="M7" s="26"/>
      <c r="N7" s="67"/>
      <c r="O7" s="26"/>
    </row>
    <row r="8" spans="1:15" ht="39.75" customHeight="1">
      <c r="A8" s="141" t="s">
        <v>268</v>
      </c>
      <c r="B8" s="142" t="s">
        <v>33</v>
      </c>
      <c r="C8" s="145"/>
      <c r="D8" s="31"/>
      <c r="E8" s="31"/>
      <c r="F8" s="144"/>
      <c r="G8" s="145"/>
      <c r="H8" s="143"/>
      <c r="I8" s="143"/>
      <c r="J8" s="146"/>
      <c r="K8" s="147"/>
      <c r="L8" s="148"/>
      <c r="M8" s="147"/>
      <c r="N8" s="148"/>
      <c r="O8" s="147"/>
    </row>
    <row r="9" spans="1:15" ht="35.25" customHeight="1" thickBot="1">
      <c r="A9" s="150" t="s">
        <v>268</v>
      </c>
      <c r="B9" s="71" t="s">
        <v>20</v>
      </c>
      <c r="C9" s="74"/>
      <c r="D9" s="76"/>
      <c r="E9" s="76"/>
      <c r="F9" s="79"/>
      <c r="G9" s="74"/>
      <c r="H9" s="81"/>
      <c r="I9" s="81"/>
      <c r="J9" s="29"/>
      <c r="K9" s="30"/>
      <c r="L9" s="86"/>
      <c r="M9" s="30"/>
      <c r="N9" s="86"/>
      <c r="O9" s="30"/>
    </row>
    <row r="10" spans="1:15" ht="38.25" customHeight="1">
      <c r="A10" s="151" t="s">
        <v>271</v>
      </c>
      <c r="B10" s="152" t="s">
        <v>25</v>
      </c>
      <c r="C10" s="153"/>
      <c r="D10" s="75"/>
      <c r="E10" s="75"/>
      <c r="F10" s="154"/>
      <c r="G10" s="153"/>
      <c r="H10" s="155"/>
      <c r="I10" s="155"/>
      <c r="J10" s="156"/>
      <c r="K10" s="157"/>
      <c r="L10" s="158"/>
      <c r="M10" s="157"/>
      <c r="N10" s="158"/>
      <c r="O10" s="157"/>
    </row>
    <row r="11" spans="1:15" ht="25.5">
      <c r="A11" s="149" t="s">
        <v>271</v>
      </c>
      <c r="B11" s="45" t="s">
        <v>35</v>
      </c>
      <c r="C11" s="51"/>
      <c r="D11" s="31"/>
      <c r="E11" s="31"/>
      <c r="F11" s="50"/>
      <c r="G11" s="51"/>
      <c r="H11" s="24"/>
      <c r="I11" s="24"/>
      <c r="J11" s="25"/>
      <c r="K11" s="26"/>
      <c r="L11" s="67"/>
      <c r="M11" s="26"/>
      <c r="N11" s="67"/>
      <c r="O11" s="26"/>
    </row>
    <row r="12" spans="1:15" ht="15.75" thickBot="1">
      <c r="A12" s="159" t="s">
        <v>271</v>
      </c>
      <c r="B12" s="160" t="s">
        <v>47</v>
      </c>
      <c r="C12" s="161"/>
      <c r="D12" s="76"/>
      <c r="E12" s="76"/>
      <c r="F12" s="162"/>
      <c r="G12" s="161"/>
      <c r="H12" s="163"/>
      <c r="I12" s="163"/>
      <c r="J12" s="164"/>
      <c r="K12" s="165"/>
      <c r="L12" s="166"/>
      <c r="M12" s="165"/>
      <c r="N12" s="166"/>
      <c r="O12" s="165"/>
    </row>
    <row r="13" spans="1:15" ht="25.5" customHeight="1">
      <c r="A13" s="140" t="s">
        <v>249</v>
      </c>
      <c r="B13" s="123" t="s">
        <v>40</v>
      </c>
      <c r="C13" s="73"/>
      <c r="D13" s="75"/>
      <c r="E13" s="75"/>
      <c r="F13" s="78"/>
      <c r="G13" s="73"/>
      <c r="H13" s="100"/>
      <c r="I13" s="77"/>
      <c r="J13" s="82"/>
      <c r="K13" s="84"/>
      <c r="L13" s="85"/>
      <c r="M13" s="84"/>
      <c r="N13" s="85"/>
      <c r="O13" s="84"/>
    </row>
    <row r="14" spans="1:15" ht="38.25">
      <c r="A14" s="167" t="s">
        <v>249</v>
      </c>
      <c r="B14" s="168" t="s">
        <v>50</v>
      </c>
      <c r="C14" s="145"/>
      <c r="D14" s="31"/>
      <c r="E14" s="31"/>
      <c r="F14" s="144"/>
      <c r="G14" s="145"/>
      <c r="H14" s="143"/>
      <c r="I14" s="143"/>
      <c r="J14" s="146"/>
      <c r="K14" s="147"/>
      <c r="L14" s="148"/>
      <c r="M14" s="147"/>
      <c r="N14" s="148"/>
      <c r="O14" s="147"/>
    </row>
    <row r="15" spans="1:15" ht="15.75" customHeight="1">
      <c r="A15" s="149" t="s">
        <v>249</v>
      </c>
      <c r="B15" s="45" t="s">
        <v>55</v>
      </c>
      <c r="C15" s="51"/>
      <c r="D15" s="31"/>
      <c r="E15" s="31"/>
      <c r="F15" s="50"/>
      <c r="G15" s="51"/>
      <c r="H15" s="24"/>
      <c r="I15" s="24"/>
      <c r="J15" s="25"/>
      <c r="K15" s="26"/>
      <c r="L15" s="67"/>
      <c r="M15" s="26"/>
      <c r="N15" s="67"/>
      <c r="O15" s="26"/>
    </row>
    <row r="16" spans="1:15" ht="63.75">
      <c r="A16" s="167" t="s">
        <v>249</v>
      </c>
      <c r="B16" s="168" t="s">
        <v>98</v>
      </c>
      <c r="C16" s="169"/>
      <c r="D16" s="170"/>
      <c r="E16" s="170"/>
      <c r="F16" s="171"/>
      <c r="G16" s="63"/>
      <c r="H16" s="170"/>
      <c r="I16" s="170"/>
      <c r="J16" s="146"/>
      <c r="K16" s="147"/>
      <c r="L16" s="148"/>
      <c r="M16" s="147"/>
      <c r="N16" s="148"/>
      <c r="O16" s="147"/>
    </row>
    <row r="17" spans="1:15">
      <c r="A17" s="149" t="s">
        <v>249</v>
      </c>
      <c r="B17" s="45" t="s">
        <v>104</v>
      </c>
      <c r="C17" s="57"/>
      <c r="D17" s="27"/>
      <c r="E17" s="27"/>
      <c r="F17" s="58"/>
      <c r="G17" s="63"/>
      <c r="H17" s="27"/>
      <c r="I17" s="27"/>
      <c r="J17" s="25"/>
      <c r="K17" s="26"/>
      <c r="L17" s="67"/>
      <c r="M17" s="26"/>
      <c r="N17" s="67"/>
      <c r="O17" s="26"/>
    </row>
    <row r="18" spans="1:15">
      <c r="A18" s="141" t="s">
        <v>249</v>
      </c>
      <c r="B18" s="142" t="s">
        <v>110</v>
      </c>
      <c r="C18" s="169"/>
      <c r="D18" s="170"/>
      <c r="E18" s="170"/>
      <c r="F18" s="171"/>
      <c r="G18" s="63"/>
      <c r="H18" s="170"/>
      <c r="I18" s="170"/>
      <c r="J18" s="146"/>
      <c r="K18" s="147"/>
      <c r="L18" s="148"/>
      <c r="M18" s="147"/>
      <c r="N18" s="148"/>
      <c r="O18" s="147"/>
    </row>
    <row r="19" spans="1:15" ht="25.5">
      <c r="A19" s="149" t="s">
        <v>249</v>
      </c>
      <c r="B19" s="45" t="s">
        <v>279</v>
      </c>
      <c r="C19" s="57"/>
      <c r="D19" s="27"/>
      <c r="E19" s="27"/>
      <c r="F19" s="58"/>
      <c r="G19" s="63"/>
      <c r="H19" s="27"/>
      <c r="I19" s="27"/>
      <c r="J19" s="25"/>
      <c r="K19" s="26"/>
      <c r="L19" s="67"/>
      <c r="M19" s="26"/>
      <c r="N19" s="67"/>
      <c r="O19" s="26"/>
    </row>
    <row r="20" spans="1:15">
      <c r="A20" s="141" t="s">
        <v>249</v>
      </c>
      <c r="B20" s="142" t="s">
        <v>106</v>
      </c>
      <c r="C20" s="169"/>
      <c r="D20" s="170"/>
      <c r="E20" s="170"/>
      <c r="F20" s="171"/>
      <c r="G20" s="63"/>
      <c r="H20" s="170"/>
      <c r="I20" s="170"/>
      <c r="J20" s="146"/>
      <c r="K20" s="147"/>
      <c r="L20" s="148"/>
      <c r="M20" s="147"/>
      <c r="N20" s="148"/>
      <c r="O20" s="147"/>
    </row>
    <row r="21" spans="1:15" ht="18" customHeight="1">
      <c r="A21" s="149" t="s">
        <v>249</v>
      </c>
      <c r="B21" s="45" t="s">
        <v>135</v>
      </c>
      <c r="C21" s="57"/>
      <c r="D21" s="27"/>
      <c r="E21" s="27"/>
      <c r="F21" s="58"/>
      <c r="G21" s="57"/>
      <c r="H21" s="32"/>
      <c r="I21" s="27"/>
      <c r="J21" s="25"/>
      <c r="K21" s="26"/>
      <c r="L21" s="67"/>
      <c r="M21" s="26"/>
      <c r="N21" s="67"/>
      <c r="O21" s="26"/>
    </row>
    <row r="22" spans="1:15" ht="25.5" customHeight="1">
      <c r="A22" s="141" t="s">
        <v>249</v>
      </c>
      <c r="B22" s="142" t="s">
        <v>132</v>
      </c>
      <c r="C22" s="169"/>
      <c r="D22" s="170"/>
      <c r="E22" s="170"/>
      <c r="F22" s="171"/>
      <c r="G22" s="169"/>
      <c r="H22" s="32"/>
      <c r="I22" s="170"/>
      <c r="J22" s="146"/>
      <c r="K22" s="147"/>
      <c r="L22" s="148"/>
      <c r="M22" s="147"/>
      <c r="N22" s="148"/>
      <c r="O22" s="147"/>
    </row>
    <row r="23" spans="1:15">
      <c r="A23" s="172" t="s">
        <v>249</v>
      </c>
      <c r="B23" s="90" t="s">
        <v>142</v>
      </c>
      <c r="C23" s="57"/>
      <c r="D23" s="27"/>
      <c r="E23" s="27"/>
      <c r="F23" s="58"/>
      <c r="G23" s="57"/>
      <c r="H23" s="32"/>
      <c r="I23" s="91"/>
      <c r="J23" s="89"/>
      <c r="K23" s="26"/>
      <c r="L23" s="67"/>
      <c r="M23" s="26"/>
      <c r="N23" s="67"/>
      <c r="O23" s="26"/>
    </row>
    <row r="24" spans="1:15">
      <c r="A24" s="141" t="s">
        <v>249</v>
      </c>
      <c r="B24" s="142" t="s">
        <v>130</v>
      </c>
      <c r="C24" s="169"/>
      <c r="D24" s="170"/>
      <c r="E24" s="170"/>
      <c r="F24" s="171"/>
      <c r="G24" s="169"/>
      <c r="H24" s="32"/>
      <c r="I24" s="170"/>
      <c r="J24" s="146"/>
      <c r="K24" s="147"/>
      <c r="L24" s="148"/>
      <c r="M24" s="147"/>
      <c r="N24" s="148"/>
      <c r="O24" s="147"/>
    </row>
    <row r="25" spans="1:15">
      <c r="A25" s="149" t="s">
        <v>249</v>
      </c>
      <c r="B25" s="45" t="s">
        <v>126</v>
      </c>
      <c r="C25" s="57"/>
      <c r="D25" s="27"/>
      <c r="E25" s="27"/>
      <c r="F25" s="58"/>
      <c r="G25" s="57"/>
      <c r="H25" s="32"/>
      <c r="I25" s="27"/>
      <c r="J25" s="25"/>
      <c r="K25" s="26"/>
      <c r="L25" s="67"/>
      <c r="M25" s="26"/>
      <c r="N25" s="67"/>
      <c r="O25" s="26"/>
    </row>
    <row r="26" spans="1:15" ht="25.5">
      <c r="A26" s="141" t="s">
        <v>249</v>
      </c>
      <c r="B26" s="142" t="s">
        <v>151</v>
      </c>
      <c r="C26" s="169"/>
      <c r="D26" s="170"/>
      <c r="E26" s="170"/>
      <c r="F26" s="171"/>
      <c r="G26" s="169"/>
      <c r="H26" s="170"/>
      <c r="I26" s="32"/>
      <c r="J26" s="33"/>
      <c r="K26" s="147"/>
      <c r="L26" s="148"/>
      <c r="M26" s="147"/>
      <c r="N26" s="148"/>
      <c r="O26" s="147"/>
    </row>
    <row r="27" spans="1:15" ht="20.25" customHeight="1" thickBot="1">
      <c r="A27" s="190" t="s">
        <v>249</v>
      </c>
      <c r="B27" s="102" t="s">
        <v>153</v>
      </c>
      <c r="C27" s="103"/>
      <c r="D27" s="36"/>
      <c r="E27" s="36"/>
      <c r="F27" s="104"/>
      <c r="G27" s="103"/>
      <c r="H27" s="36"/>
      <c r="I27" s="368"/>
      <c r="J27" s="369"/>
      <c r="K27" s="105"/>
      <c r="L27" s="106"/>
      <c r="M27" s="105"/>
      <c r="N27" s="106"/>
      <c r="O27" s="105"/>
    </row>
    <row r="28" spans="1:15" ht="19.5" customHeight="1">
      <c r="A28" s="351" t="s">
        <v>250</v>
      </c>
      <c r="B28" s="356" t="s">
        <v>38</v>
      </c>
      <c r="C28" s="153"/>
      <c r="D28" s="75"/>
      <c r="E28" s="75"/>
      <c r="F28" s="362"/>
      <c r="G28" s="153"/>
      <c r="H28" s="75"/>
      <c r="I28" s="155"/>
      <c r="J28" s="156"/>
      <c r="K28" s="370"/>
      <c r="L28" s="158"/>
      <c r="M28" s="370"/>
      <c r="N28" s="158"/>
      <c r="O28" s="157"/>
    </row>
    <row r="29" spans="1:15" ht="38.25" customHeight="1">
      <c r="A29" s="352" t="s">
        <v>250</v>
      </c>
      <c r="B29" s="357" t="s">
        <v>53</v>
      </c>
      <c r="C29" s="51"/>
      <c r="D29" s="31"/>
      <c r="E29" s="31"/>
      <c r="F29" s="363"/>
      <c r="G29" s="51"/>
      <c r="H29" s="24"/>
      <c r="I29" s="24"/>
      <c r="J29" s="25"/>
      <c r="K29" s="371"/>
      <c r="L29" s="67"/>
      <c r="M29" s="371"/>
      <c r="N29" s="67"/>
      <c r="O29" s="26"/>
    </row>
    <row r="30" spans="1:15" ht="48.75" customHeight="1">
      <c r="A30" s="353" t="s">
        <v>250</v>
      </c>
      <c r="B30" s="358" t="s">
        <v>57</v>
      </c>
      <c r="C30" s="145"/>
      <c r="D30" s="31"/>
      <c r="E30" s="31"/>
      <c r="F30" s="364"/>
      <c r="G30" s="145"/>
      <c r="H30" s="143"/>
      <c r="I30" s="143"/>
      <c r="J30" s="146"/>
      <c r="K30" s="372"/>
      <c r="L30" s="148"/>
      <c r="M30" s="372"/>
      <c r="N30" s="148"/>
      <c r="O30" s="147"/>
    </row>
    <row r="31" spans="1:15" ht="28.5" customHeight="1">
      <c r="A31" s="352" t="s">
        <v>250</v>
      </c>
      <c r="B31" s="359" t="s">
        <v>46</v>
      </c>
      <c r="C31" s="51"/>
      <c r="D31" s="31"/>
      <c r="E31" s="31"/>
      <c r="F31" s="363"/>
      <c r="G31" s="51"/>
      <c r="H31" s="88"/>
      <c r="I31" s="24"/>
      <c r="J31" s="25"/>
      <c r="K31" s="371"/>
      <c r="L31" s="67"/>
      <c r="M31" s="371"/>
      <c r="N31" s="67"/>
      <c r="O31" s="26"/>
    </row>
    <row r="32" spans="1:15" ht="38.25" customHeight="1">
      <c r="A32" s="353" t="s">
        <v>250</v>
      </c>
      <c r="B32" s="360" t="s">
        <v>44</v>
      </c>
      <c r="C32" s="145"/>
      <c r="D32" s="31"/>
      <c r="E32" s="31"/>
      <c r="F32" s="364"/>
      <c r="G32" s="145"/>
      <c r="H32" s="31"/>
      <c r="I32" s="143"/>
      <c r="J32" s="146"/>
      <c r="K32" s="372"/>
      <c r="L32" s="148"/>
      <c r="M32" s="375"/>
      <c r="N32" s="148"/>
      <c r="O32" s="147"/>
    </row>
    <row r="33" spans="1:15" ht="33.75" customHeight="1">
      <c r="A33" s="352" t="s">
        <v>250</v>
      </c>
      <c r="B33" s="357" t="s">
        <v>108</v>
      </c>
      <c r="C33" s="57"/>
      <c r="D33" s="27"/>
      <c r="E33" s="27"/>
      <c r="F33" s="365"/>
      <c r="G33" s="63"/>
      <c r="H33" s="27"/>
      <c r="I33" s="27"/>
      <c r="J33" s="25"/>
      <c r="K33" s="371"/>
      <c r="L33" s="67"/>
      <c r="M33" s="371"/>
      <c r="N33" s="67"/>
      <c r="O33" s="26"/>
    </row>
    <row r="34" spans="1:15">
      <c r="A34" s="354" t="s">
        <v>250</v>
      </c>
      <c r="B34" s="358" t="s">
        <v>206</v>
      </c>
      <c r="C34" s="169"/>
      <c r="D34" s="170"/>
      <c r="E34" s="170"/>
      <c r="F34" s="366"/>
      <c r="G34" s="169"/>
      <c r="H34" s="170"/>
      <c r="I34" s="170"/>
      <c r="J34" s="146"/>
      <c r="K34" s="372"/>
      <c r="L34" s="148"/>
      <c r="M34" s="375"/>
      <c r="N34" s="148"/>
      <c r="O34" s="147"/>
    </row>
    <row r="35" spans="1:15" ht="26.25" thickBot="1">
      <c r="A35" s="355" t="s">
        <v>250</v>
      </c>
      <c r="B35" s="361" t="s">
        <v>192</v>
      </c>
      <c r="C35" s="179"/>
      <c r="D35" s="180"/>
      <c r="E35" s="180"/>
      <c r="F35" s="367"/>
      <c r="G35" s="179"/>
      <c r="H35" s="180"/>
      <c r="I35" s="180"/>
      <c r="J35" s="164"/>
      <c r="K35" s="373"/>
      <c r="L35" s="374"/>
      <c r="M35" s="373"/>
      <c r="N35" s="166"/>
      <c r="O35" s="165"/>
    </row>
    <row r="36" spans="1:15" ht="32.25" customHeight="1">
      <c r="A36" s="172" t="s">
        <v>272</v>
      </c>
      <c r="B36" s="107" t="s">
        <v>219</v>
      </c>
      <c r="C36" s="108"/>
      <c r="D36" s="109"/>
      <c r="E36" s="109"/>
      <c r="F36" s="110"/>
      <c r="G36" s="108"/>
      <c r="H36" s="109"/>
      <c r="I36" s="109"/>
      <c r="J36" s="97"/>
      <c r="K36" s="98"/>
      <c r="L36" s="99"/>
      <c r="M36" s="98"/>
      <c r="N36" s="111"/>
      <c r="O36" s="98"/>
    </row>
    <row r="37" spans="1:15" ht="20.25" customHeight="1">
      <c r="A37" s="141" t="s">
        <v>272</v>
      </c>
      <c r="B37" s="142" t="s">
        <v>216</v>
      </c>
      <c r="C37" s="169"/>
      <c r="D37" s="170"/>
      <c r="E37" s="170"/>
      <c r="F37" s="171"/>
      <c r="G37" s="169"/>
      <c r="H37" s="170"/>
      <c r="I37" s="170"/>
      <c r="J37" s="146"/>
      <c r="K37" s="147"/>
      <c r="L37" s="148"/>
      <c r="M37" s="147"/>
      <c r="N37" s="68"/>
      <c r="O37" s="147"/>
    </row>
    <row r="38" spans="1:15" ht="38.25">
      <c r="A38" s="149" t="s">
        <v>272</v>
      </c>
      <c r="B38" s="45" t="s">
        <v>221</v>
      </c>
      <c r="C38" s="57"/>
      <c r="D38" s="27"/>
      <c r="E38" s="27"/>
      <c r="F38" s="58"/>
      <c r="G38" s="57"/>
      <c r="H38" s="27"/>
      <c r="I38" s="27"/>
      <c r="J38" s="25"/>
      <c r="K38" s="26"/>
      <c r="L38" s="67"/>
      <c r="M38" s="26"/>
      <c r="N38" s="68"/>
      <c r="O38" s="26"/>
    </row>
    <row r="39" spans="1:15">
      <c r="A39" s="141" t="s">
        <v>272</v>
      </c>
      <c r="B39" s="142" t="s">
        <v>229</v>
      </c>
      <c r="C39" s="169"/>
      <c r="D39" s="170"/>
      <c r="E39" s="170"/>
      <c r="F39" s="171"/>
      <c r="G39" s="169"/>
      <c r="H39" s="170"/>
      <c r="I39" s="170"/>
      <c r="J39" s="146"/>
      <c r="K39" s="147"/>
      <c r="L39" s="148"/>
      <c r="M39" s="147"/>
      <c r="N39" s="148"/>
      <c r="O39" s="34"/>
    </row>
    <row r="40" spans="1:15" ht="15.75" thickBot="1">
      <c r="A40" s="150" t="s">
        <v>272</v>
      </c>
      <c r="B40" s="71" t="s">
        <v>231</v>
      </c>
      <c r="C40" s="92"/>
      <c r="D40" s="28"/>
      <c r="E40" s="28"/>
      <c r="F40" s="93"/>
      <c r="G40" s="92"/>
      <c r="H40" s="28"/>
      <c r="I40" s="28"/>
      <c r="J40" s="29"/>
      <c r="K40" s="30"/>
      <c r="L40" s="86"/>
      <c r="M40" s="30"/>
      <c r="N40" s="86"/>
      <c r="O40" s="35"/>
    </row>
    <row r="41" spans="1:15" ht="25.5">
      <c r="A41" s="175" t="s">
        <v>273</v>
      </c>
      <c r="B41" s="176" t="s">
        <v>71</v>
      </c>
      <c r="C41" s="153"/>
      <c r="D41" s="75"/>
      <c r="E41" s="75"/>
      <c r="F41" s="154"/>
      <c r="G41" s="153"/>
      <c r="H41" s="100"/>
      <c r="I41" s="112"/>
      <c r="J41" s="113"/>
      <c r="K41" s="157"/>
      <c r="L41" s="158"/>
      <c r="M41" s="157"/>
      <c r="N41" s="158"/>
      <c r="O41" s="157"/>
    </row>
    <row r="42" spans="1:15">
      <c r="A42" s="149" t="s">
        <v>273</v>
      </c>
      <c r="B42" s="87" t="s">
        <v>68</v>
      </c>
      <c r="C42" s="51"/>
      <c r="D42" s="31"/>
      <c r="E42" s="31"/>
      <c r="F42" s="50"/>
      <c r="G42" s="48"/>
      <c r="H42" s="24"/>
      <c r="I42" s="24"/>
      <c r="J42" s="25"/>
      <c r="K42" s="34"/>
      <c r="L42" s="67"/>
      <c r="M42" s="26"/>
      <c r="N42" s="67"/>
      <c r="O42" s="26"/>
    </row>
    <row r="43" spans="1:15" ht="19.5" customHeight="1" thickBot="1">
      <c r="A43" s="177" t="s">
        <v>273</v>
      </c>
      <c r="B43" s="178" t="s">
        <v>137</v>
      </c>
      <c r="C43" s="179"/>
      <c r="D43" s="180"/>
      <c r="E43" s="180"/>
      <c r="F43" s="181"/>
      <c r="G43" s="179"/>
      <c r="H43" s="101"/>
      <c r="I43" s="180"/>
      <c r="J43" s="164"/>
      <c r="K43" s="165"/>
      <c r="L43" s="166"/>
      <c r="M43" s="165"/>
      <c r="N43" s="166"/>
      <c r="O43" s="165"/>
    </row>
    <row r="44" spans="1:15" ht="28.5" customHeight="1">
      <c r="A44" s="174" t="s">
        <v>269</v>
      </c>
      <c r="B44" s="107" t="s">
        <v>185</v>
      </c>
      <c r="C44" s="108"/>
      <c r="D44" s="109"/>
      <c r="E44" s="109"/>
      <c r="F44" s="110"/>
      <c r="G44" s="108"/>
      <c r="H44" s="109"/>
      <c r="I44" s="109"/>
      <c r="J44" s="97"/>
      <c r="K44" s="98"/>
      <c r="L44" s="111"/>
      <c r="M44" s="98"/>
      <c r="N44" s="99"/>
      <c r="O44" s="98"/>
    </row>
    <row r="45" spans="1:15" ht="30.75" customHeight="1">
      <c r="A45" s="173" t="s">
        <v>269</v>
      </c>
      <c r="B45" s="142" t="s">
        <v>189</v>
      </c>
      <c r="C45" s="169"/>
      <c r="D45" s="170"/>
      <c r="E45" s="170"/>
      <c r="F45" s="171"/>
      <c r="G45" s="169"/>
      <c r="H45" s="170"/>
      <c r="I45" s="170"/>
      <c r="J45" s="146"/>
      <c r="K45" s="147"/>
      <c r="L45" s="68"/>
      <c r="M45" s="40"/>
      <c r="N45" s="148"/>
      <c r="O45" s="147"/>
    </row>
    <row r="46" spans="1:15" ht="28.5" customHeight="1">
      <c r="A46" s="174" t="s">
        <v>269</v>
      </c>
      <c r="B46" s="45" t="s">
        <v>202</v>
      </c>
      <c r="C46" s="57"/>
      <c r="D46" s="27"/>
      <c r="E46" s="27"/>
      <c r="F46" s="58"/>
      <c r="G46" s="57"/>
      <c r="H46" s="27"/>
      <c r="I46" s="27"/>
      <c r="J46" s="25"/>
      <c r="K46" s="26"/>
      <c r="L46" s="67"/>
      <c r="M46" s="34"/>
      <c r="N46" s="67"/>
      <c r="O46" s="26"/>
    </row>
    <row r="47" spans="1:15" ht="30" customHeight="1">
      <c r="A47" s="173" t="s">
        <v>269</v>
      </c>
      <c r="B47" s="142" t="s">
        <v>199</v>
      </c>
      <c r="C47" s="169"/>
      <c r="D47" s="170"/>
      <c r="E47" s="170"/>
      <c r="F47" s="171"/>
      <c r="G47" s="169"/>
      <c r="H47" s="170"/>
      <c r="I47" s="170"/>
      <c r="J47" s="146"/>
      <c r="K47" s="147"/>
      <c r="L47" s="148"/>
      <c r="M47" s="34"/>
      <c r="N47" s="148"/>
      <c r="O47" s="147"/>
    </row>
    <row r="48" spans="1:15" ht="24" customHeight="1" thickBot="1">
      <c r="A48" s="182" t="s">
        <v>269</v>
      </c>
      <c r="B48" s="102" t="s">
        <v>208</v>
      </c>
      <c r="C48" s="103"/>
      <c r="D48" s="36"/>
      <c r="E48" s="36"/>
      <c r="F48" s="104"/>
      <c r="G48" s="103"/>
      <c r="H48" s="36"/>
      <c r="I48" s="36"/>
      <c r="J48" s="37"/>
      <c r="K48" s="105"/>
      <c r="L48" s="106"/>
      <c r="M48" s="114"/>
      <c r="N48" s="106"/>
      <c r="O48" s="105"/>
    </row>
    <row r="49" spans="1:15" ht="76.5">
      <c r="A49" s="151" t="s">
        <v>270</v>
      </c>
      <c r="B49" s="152" t="s">
        <v>66</v>
      </c>
      <c r="C49" s="153"/>
      <c r="D49" s="75"/>
      <c r="E49" s="75"/>
      <c r="F49" s="154"/>
      <c r="G49" s="153"/>
      <c r="H49" s="155"/>
      <c r="I49" s="155"/>
      <c r="J49" s="156"/>
      <c r="K49" s="157"/>
      <c r="L49" s="158"/>
      <c r="M49" s="157"/>
      <c r="N49" s="158"/>
      <c r="O49" s="157"/>
    </row>
    <row r="50" spans="1:15">
      <c r="A50" s="149" t="s">
        <v>270</v>
      </c>
      <c r="B50" s="45" t="s">
        <v>59</v>
      </c>
      <c r="C50" s="124"/>
      <c r="D50" s="31"/>
      <c r="E50" s="31"/>
      <c r="F50" s="50"/>
      <c r="G50" s="51"/>
      <c r="H50" s="24"/>
      <c r="I50" s="24"/>
      <c r="J50" s="25"/>
      <c r="K50" s="26"/>
      <c r="L50" s="67"/>
      <c r="M50" s="26"/>
      <c r="N50" s="67"/>
      <c r="O50" s="26"/>
    </row>
    <row r="51" spans="1:15" ht="76.5">
      <c r="A51" s="141" t="s">
        <v>270</v>
      </c>
      <c r="B51" s="142" t="s">
        <v>61</v>
      </c>
      <c r="C51" s="145"/>
      <c r="D51" s="31"/>
      <c r="E51" s="31"/>
      <c r="F51" s="144"/>
      <c r="G51" s="145"/>
      <c r="H51" s="143"/>
      <c r="I51" s="143"/>
      <c r="J51" s="146"/>
      <c r="K51" s="147"/>
      <c r="L51" s="148"/>
      <c r="M51" s="147"/>
      <c r="N51" s="148"/>
      <c r="O51" s="147"/>
    </row>
    <row r="52" spans="1:15" ht="26.25" thickBot="1">
      <c r="A52" s="149" t="s">
        <v>270</v>
      </c>
      <c r="B52" s="45" t="s">
        <v>204</v>
      </c>
      <c r="C52" s="57"/>
      <c r="D52" s="27"/>
      <c r="E52" s="27"/>
      <c r="F52" s="58"/>
      <c r="G52" s="57"/>
      <c r="H52" s="27"/>
      <c r="I52" s="27"/>
      <c r="J52" s="25"/>
      <c r="K52" s="26"/>
      <c r="L52" s="67"/>
      <c r="M52" s="34"/>
      <c r="N52" s="67"/>
      <c r="O52" s="26"/>
    </row>
    <row r="53" spans="1:15" ht="20.25" customHeight="1" thickBot="1">
      <c r="A53" s="183" t="s">
        <v>267</v>
      </c>
      <c r="B53" s="116" t="s">
        <v>85</v>
      </c>
      <c r="C53" s="117"/>
      <c r="D53" s="118"/>
      <c r="E53" s="118"/>
      <c r="F53" s="119"/>
      <c r="G53" s="117"/>
      <c r="H53" s="118"/>
      <c r="I53" s="118"/>
      <c r="J53" s="120"/>
      <c r="K53" s="121"/>
      <c r="L53" s="122"/>
      <c r="M53" s="121"/>
      <c r="N53" s="122"/>
      <c r="O53" s="121"/>
    </row>
    <row r="54" spans="1:15">
      <c r="A54" s="184" t="s">
        <v>274</v>
      </c>
      <c r="B54" s="185" t="s">
        <v>121</v>
      </c>
      <c r="C54" s="186"/>
      <c r="D54" s="187"/>
      <c r="E54" s="187"/>
      <c r="F54" s="188"/>
      <c r="G54" s="186"/>
      <c r="H54" s="80"/>
      <c r="I54" s="80"/>
      <c r="J54" s="83"/>
      <c r="K54" s="157"/>
      <c r="L54" s="158"/>
      <c r="M54" s="157"/>
      <c r="N54" s="189"/>
      <c r="O54" s="157"/>
    </row>
    <row r="55" spans="1:15">
      <c r="A55" s="190" t="s">
        <v>274</v>
      </c>
      <c r="B55" s="125" t="s">
        <v>155</v>
      </c>
      <c r="C55" s="57"/>
      <c r="D55" s="27"/>
      <c r="E55" s="27"/>
      <c r="F55" s="58"/>
      <c r="G55" s="57"/>
      <c r="H55" s="27"/>
      <c r="I55" s="32"/>
      <c r="J55" s="33"/>
      <c r="K55" s="26"/>
      <c r="L55" s="67"/>
      <c r="M55" s="26"/>
      <c r="N55" s="61"/>
      <c r="O55" s="26"/>
    </row>
    <row r="56" spans="1:15" ht="30.75" customHeight="1">
      <c r="A56" s="191" t="s">
        <v>274</v>
      </c>
      <c r="B56" s="192" t="s">
        <v>176</v>
      </c>
      <c r="C56" s="169"/>
      <c r="D56" s="170"/>
      <c r="E56" s="170"/>
      <c r="F56" s="171"/>
      <c r="G56" s="169"/>
      <c r="H56" s="170"/>
      <c r="I56" s="170"/>
      <c r="J56" s="146"/>
      <c r="K56" s="34"/>
      <c r="L56" s="148"/>
      <c r="M56" s="147"/>
      <c r="N56" s="193"/>
      <c r="O56" s="147"/>
    </row>
    <row r="57" spans="1:15" ht="26.25" customHeight="1">
      <c r="A57" s="194" t="s">
        <v>274</v>
      </c>
      <c r="B57" s="125" t="s">
        <v>179</v>
      </c>
      <c r="C57" s="57"/>
      <c r="D57" s="27"/>
      <c r="E57" s="27"/>
      <c r="F57" s="58"/>
      <c r="G57" s="57"/>
      <c r="H57" s="27"/>
      <c r="I57" s="27"/>
      <c r="J57" s="25"/>
      <c r="K57" s="34"/>
      <c r="L57" s="67"/>
      <c r="M57" s="26"/>
      <c r="N57" s="61"/>
      <c r="O57" s="26"/>
    </row>
    <row r="58" spans="1:15" ht="26.25" customHeight="1" thickBot="1">
      <c r="A58" s="195" t="s">
        <v>274</v>
      </c>
      <c r="B58" s="178" t="s">
        <v>171</v>
      </c>
      <c r="C58" s="179"/>
      <c r="D58" s="180"/>
      <c r="E58" s="180"/>
      <c r="F58" s="181"/>
      <c r="G58" s="179"/>
      <c r="H58" s="180"/>
      <c r="I58" s="180"/>
      <c r="J58" s="164"/>
      <c r="K58" s="35"/>
      <c r="L58" s="166"/>
      <c r="M58" s="165"/>
      <c r="N58" s="196"/>
      <c r="O58" s="165"/>
    </row>
  </sheetData>
  <sortState ref="A6:O59">
    <sortCondition ref="A5"/>
  </sortState>
  <mergeCells count="6">
    <mergeCell ref="C1:F1"/>
    <mergeCell ref="G1:K1"/>
    <mergeCell ref="L1:M1"/>
    <mergeCell ref="N1:O1"/>
    <mergeCell ref="D2:E2"/>
    <mergeCell ref="I2:J2"/>
  </mergeCells>
  <pageMargins left="0.19685039370078741" right="0.19685039370078741" top="0.19685039370078741" bottom="0.19685039370078741" header="0.31496062992125984" footer="0.31496062992125984"/>
  <pageSetup paperSize="8" scale="59" orientation="portrait" horizontalDpi="4294967293" verticalDpi="0" r:id="rId1"/>
</worksheet>
</file>

<file path=xl/worksheets/sheet5.xml><?xml version="1.0" encoding="utf-8"?>
<worksheet xmlns="http://schemas.openxmlformats.org/spreadsheetml/2006/main" xmlns:r="http://schemas.openxmlformats.org/officeDocument/2006/relationships">
  <sheetPr>
    <tabColor theme="4" tint="-0.249977111117893"/>
    <pageSetUpPr fitToPage="1"/>
  </sheetPr>
  <dimension ref="A1:W61"/>
  <sheetViews>
    <sheetView zoomScale="85" zoomScaleNormal="85" workbookViewId="0">
      <pane xSplit="2" ySplit="1" topLeftCell="E2" activePane="bottomRight" state="frozenSplit"/>
      <selection activeCell="N7" sqref="N7"/>
      <selection pane="topRight" activeCell="C1" sqref="C1"/>
      <selection pane="bottomLeft" activeCell="B1" sqref="B1"/>
      <selection pane="bottomRight" activeCell="R45" sqref="R45"/>
    </sheetView>
  </sheetViews>
  <sheetFormatPr baseColWidth="10" defaultRowHeight="15"/>
  <cols>
    <col min="1" max="1" width="7.5703125" customWidth="1"/>
    <col min="2" max="2" width="26.5703125" customWidth="1"/>
    <col min="3" max="22" width="9.7109375" customWidth="1"/>
  </cols>
  <sheetData>
    <row r="1" spans="1:23" ht="134.25" customHeight="1" thickBot="1">
      <c r="B1" s="347"/>
      <c r="C1" s="198" t="s">
        <v>455</v>
      </c>
      <c r="D1" s="199" t="s">
        <v>443</v>
      </c>
      <c r="E1" s="199" t="s">
        <v>558</v>
      </c>
      <c r="F1" s="199" t="s">
        <v>439</v>
      </c>
      <c r="G1" s="199" t="s">
        <v>456</v>
      </c>
      <c r="H1" s="199" t="s">
        <v>559</v>
      </c>
      <c r="I1" s="199" t="s">
        <v>560</v>
      </c>
      <c r="J1" s="199" t="s">
        <v>563</v>
      </c>
      <c r="K1" s="199" t="s">
        <v>561</v>
      </c>
      <c r="L1" s="342" t="s">
        <v>564</v>
      </c>
      <c r="M1" s="198" t="s">
        <v>568</v>
      </c>
      <c r="N1" s="199" t="s">
        <v>575</v>
      </c>
      <c r="O1" s="199" t="s">
        <v>573</v>
      </c>
      <c r="P1" s="200" t="s">
        <v>576</v>
      </c>
      <c r="Q1" s="199" t="s">
        <v>565</v>
      </c>
      <c r="R1" s="199" t="s">
        <v>562</v>
      </c>
      <c r="S1" s="199" t="s">
        <v>566</v>
      </c>
      <c r="T1" s="199" t="s">
        <v>567</v>
      </c>
      <c r="U1" s="199" t="s">
        <v>577</v>
      </c>
      <c r="V1" s="199" t="s">
        <v>569</v>
      </c>
      <c r="W1" s="490"/>
    </row>
    <row r="2" spans="1:23" ht="15.75" thickBot="1">
      <c r="B2" s="129"/>
      <c r="C2" s="213" t="s">
        <v>276</v>
      </c>
      <c r="D2" s="214"/>
      <c r="E2" s="214"/>
      <c r="F2" s="214"/>
      <c r="G2" s="214"/>
      <c r="H2" s="214"/>
      <c r="I2" s="214"/>
      <c r="J2" s="214"/>
      <c r="K2" s="214"/>
      <c r="L2" s="215"/>
      <c r="M2" s="343" t="s">
        <v>277</v>
      </c>
      <c r="N2" s="345"/>
      <c r="O2" s="345"/>
      <c r="P2" s="344"/>
      <c r="Q2" s="344"/>
      <c r="R2" s="344"/>
      <c r="S2" s="344"/>
      <c r="T2" s="344"/>
      <c r="U2" s="345"/>
      <c r="V2" s="346"/>
    </row>
    <row r="3" spans="1:23" ht="19.5" thickBot="1">
      <c r="B3" s="126"/>
      <c r="C3" s="219" t="s">
        <v>280</v>
      </c>
      <c r="D3" s="220" t="s">
        <v>281</v>
      </c>
      <c r="E3" s="220" t="s">
        <v>282</v>
      </c>
      <c r="F3" s="220" t="s">
        <v>283</v>
      </c>
      <c r="G3" s="220" t="s">
        <v>284</v>
      </c>
      <c r="H3" s="220" t="s">
        <v>285</v>
      </c>
      <c r="I3" s="220" t="s">
        <v>286</v>
      </c>
      <c r="J3" s="220" t="s">
        <v>287</v>
      </c>
      <c r="K3" s="220" t="s">
        <v>288</v>
      </c>
      <c r="L3" s="221" t="s">
        <v>289</v>
      </c>
      <c r="M3" s="329" t="s">
        <v>290</v>
      </c>
      <c r="N3" s="197" t="s">
        <v>291</v>
      </c>
      <c r="O3" s="201" t="s">
        <v>292</v>
      </c>
      <c r="P3" s="197" t="s">
        <v>293</v>
      </c>
      <c r="Q3" s="201" t="s">
        <v>294</v>
      </c>
      <c r="R3" s="197" t="s">
        <v>295</v>
      </c>
      <c r="S3" s="201" t="s">
        <v>296</v>
      </c>
      <c r="T3" s="197" t="s">
        <v>297</v>
      </c>
      <c r="U3" s="201" t="s">
        <v>298</v>
      </c>
      <c r="V3" s="330" t="s">
        <v>299</v>
      </c>
    </row>
    <row r="4" spans="1:23" ht="19.5" thickBot="1">
      <c r="B4" s="126" t="s">
        <v>300</v>
      </c>
      <c r="C4" s="438">
        <f>'Ssi 1-1'!$D$5</f>
        <v>1</v>
      </c>
      <c r="D4" s="436">
        <f>'Ssi 1-2'!$D$5</f>
        <v>3</v>
      </c>
      <c r="E4" s="348">
        <f>'Ssi 1-3'!$D$5</f>
        <v>4</v>
      </c>
      <c r="F4" s="348">
        <f>'Ssi 1-4'!$D$5</f>
        <v>5</v>
      </c>
      <c r="G4" s="348">
        <f>'Ssi 1-5'!$D$5</f>
        <v>3</v>
      </c>
      <c r="H4" s="348">
        <f>'Ssi 1-6'!$D$5</f>
        <v>1</v>
      </c>
      <c r="I4" s="348">
        <f>'Ssi 1-7'!$D$5</f>
        <v>3</v>
      </c>
      <c r="J4" s="436">
        <f>'Ssi 1-8'!$D$5</f>
        <v>3</v>
      </c>
      <c r="K4" s="436">
        <f>'Ssi 1-9'!$D$5</f>
        <v>3</v>
      </c>
      <c r="L4" s="437">
        <f>'Ssi 1-10'!$D$5</f>
        <v>1</v>
      </c>
      <c r="M4" s="403">
        <f>'Ssi T-1'!$D$5</f>
        <v>3</v>
      </c>
      <c r="N4" s="404">
        <f>'Ssi T-2'!$D$5</f>
        <v>2</v>
      </c>
      <c r="O4" s="404">
        <f>'Ssi T-3'!$D$5</f>
        <v>2</v>
      </c>
      <c r="P4" s="349">
        <f>'Ssi T-4'!$D$5</f>
        <v>1</v>
      </c>
      <c r="Q4" s="349">
        <f>'Ssi T-5'!$D$5</f>
        <v>1</v>
      </c>
      <c r="R4" s="349">
        <f>'Ssi T-6'!$D$5</f>
        <v>4</v>
      </c>
      <c r="S4" s="349">
        <f>'Ssi T-7'!$D$5</f>
        <v>2</v>
      </c>
      <c r="T4" s="349">
        <f>'Ssi T-8'!$D$5</f>
        <v>3</v>
      </c>
      <c r="U4" s="349">
        <f>'Ssi T-9'!$D$5</f>
        <v>2</v>
      </c>
      <c r="V4" s="350">
        <f>'Ssi T-10'!$D$5</f>
        <v>4</v>
      </c>
    </row>
    <row r="5" spans="1:23" ht="19.5" thickBot="1">
      <c r="B5" s="126" t="s">
        <v>459</v>
      </c>
      <c r="C5" s="453">
        <f>'Ssi 1-1'!$D$6</f>
        <v>7</v>
      </c>
      <c r="D5" s="454">
        <f>'Ssi 1-2'!$D$6</f>
        <v>15</v>
      </c>
      <c r="E5" s="454">
        <f>'Ssi 1-3'!$D$6</f>
        <v>20</v>
      </c>
      <c r="F5" s="454">
        <f>'Ssi 1-4'!$D$6</f>
        <v>25</v>
      </c>
      <c r="G5" s="454">
        <f>'Ssi 1-5'!$D$6</f>
        <v>15</v>
      </c>
      <c r="H5" s="454">
        <f>'Ssi 1-6'!$D$6</f>
        <v>5</v>
      </c>
      <c r="I5" s="454">
        <f>'Ssi 1-7'!$D$6</f>
        <v>15</v>
      </c>
      <c r="J5" s="454">
        <f>'Ssi 1-8'!$D$6</f>
        <v>21</v>
      </c>
      <c r="K5" s="454">
        <f>'Ssi 1-9'!$D$6</f>
        <v>21</v>
      </c>
      <c r="L5" s="455">
        <f>'Ssi 1-10'!$D$6</f>
        <v>7</v>
      </c>
      <c r="M5" s="456">
        <f>'Ssi T-1'!$D$6</f>
        <v>24</v>
      </c>
      <c r="N5" s="454">
        <f>'Ssi T-2'!$D$6</f>
        <v>16</v>
      </c>
      <c r="O5" s="454">
        <f>'Ssi T-3'!$D$6</f>
        <v>16</v>
      </c>
      <c r="P5" s="454">
        <f>'Ssi T-4'!$D$6</f>
        <v>8</v>
      </c>
      <c r="Q5" s="454">
        <f>'Ssi T-5'!$D$6</f>
        <v>8</v>
      </c>
      <c r="R5" s="454">
        <f>'Ssi T-6'!$D$6</f>
        <v>16</v>
      </c>
      <c r="S5" s="454">
        <f>'Ssi T-7'!$D$6</f>
        <v>16</v>
      </c>
      <c r="T5" s="454">
        <f>'Ssi T-8'!$D$6</f>
        <v>12</v>
      </c>
      <c r="U5" s="454">
        <f>'Ssi T-9'!$D$6</f>
        <v>8</v>
      </c>
      <c r="V5" s="455">
        <f>'Ssi T-10'!$D$6</f>
        <v>16</v>
      </c>
    </row>
    <row r="6" spans="1:23" ht="15.75" thickBot="1">
      <c r="A6" s="203"/>
      <c r="B6" s="127" t="s">
        <v>4</v>
      </c>
      <c r="C6" s="216"/>
      <c r="D6" s="217"/>
      <c r="E6" s="217"/>
      <c r="F6" s="217"/>
      <c r="G6" s="217"/>
      <c r="H6" s="217"/>
      <c r="I6" s="217"/>
      <c r="J6" s="217"/>
      <c r="K6" s="217"/>
      <c r="L6" s="218"/>
      <c r="M6" s="217"/>
      <c r="N6" s="217"/>
      <c r="O6" s="217"/>
      <c r="P6" s="217"/>
      <c r="Q6" s="217"/>
      <c r="R6" s="217"/>
      <c r="S6" s="217"/>
      <c r="T6" s="217"/>
      <c r="U6" s="217"/>
      <c r="V6" s="218"/>
    </row>
    <row r="7" spans="1:23" ht="38.25">
      <c r="A7" s="204" t="s">
        <v>268</v>
      </c>
      <c r="B7" s="72" t="s">
        <v>14</v>
      </c>
      <c r="C7" s="258" t="s">
        <v>278</v>
      </c>
      <c r="D7" s="259" t="s">
        <v>278</v>
      </c>
      <c r="E7" s="259"/>
      <c r="F7" s="259"/>
      <c r="G7" s="259"/>
      <c r="H7" s="259"/>
      <c r="I7" s="259"/>
      <c r="J7" s="259"/>
      <c r="K7" s="259"/>
      <c r="L7" s="474"/>
      <c r="M7" s="261" t="s">
        <v>278</v>
      </c>
      <c r="N7" s="259"/>
      <c r="O7" s="259"/>
      <c r="P7" s="259"/>
      <c r="Q7" s="259"/>
      <c r="R7" s="259" t="s">
        <v>278</v>
      </c>
      <c r="S7" s="259"/>
      <c r="T7" s="259"/>
      <c r="U7" s="259"/>
      <c r="V7" s="260"/>
    </row>
    <row r="8" spans="1:23" ht="25.5">
      <c r="A8" s="205" t="s">
        <v>268</v>
      </c>
      <c r="B8" s="45" t="s">
        <v>8</v>
      </c>
      <c r="C8" s="255" t="s">
        <v>278</v>
      </c>
      <c r="D8" s="256" t="s">
        <v>278</v>
      </c>
      <c r="E8" s="256"/>
      <c r="F8" s="256"/>
      <c r="G8" s="256"/>
      <c r="H8" s="256"/>
      <c r="I8" s="256"/>
      <c r="J8" s="256"/>
      <c r="K8" s="256"/>
      <c r="L8" s="475"/>
      <c r="M8" s="263"/>
      <c r="N8" s="256"/>
      <c r="O8" s="256"/>
      <c r="P8" s="256"/>
      <c r="Q8" s="256"/>
      <c r="R8" s="256"/>
      <c r="S8" s="256"/>
      <c r="T8" s="256" t="s">
        <v>278</v>
      </c>
      <c r="U8" s="256"/>
      <c r="V8" s="262"/>
      <c r="W8" s="435"/>
    </row>
    <row r="9" spans="1:23" ht="25.5">
      <c r="A9" s="205" t="s">
        <v>268</v>
      </c>
      <c r="B9" s="45" t="s">
        <v>16</v>
      </c>
      <c r="C9" s="255"/>
      <c r="D9" s="256" t="s">
        <v>278</v>
      </c>
      <c r="E9" s="256"/>
      <c r="F9" s="256"/>
      <c r="G9" s="256"/>
      <c r="H9" s="256"/>
      <c r="I9" s="256"/>
      <c r="J9" s="256"/>
      <c r="K9" s="256"/>
      <c r="L9" s="475"/>
      <c r="M9" s="263"/>
      <c r="N9" s="256"/>
      <c r="O9" s="256"/>
      <c r="P9" s="256"/>
      <c r="Q9" s="256"/>
      <c r="R9" s="256"/>
      <c r="S9" s="256"/>
      <c r="T9" s="256"/>
      <c r="U9" s="256"/>
      <c r="V9" s="262"/>
    </row>
    <row r="10" spans="1:23" ht="18.75">
      <c r="A10" s="205" t="s">
        <v>268</v>
      </c>
      <c r="B10" s="45" t="s">
        <v>33</v>
      </c>
      <c r="C10" s="255" t="s">
        <v>278</v>
      </c>
      <c r="D10" s="256"/>
      <c r="E10" s="256"/>
      <c r="F10" s="256"/>
      <c r="G10" s="256"/>
      <c r="H10" s="256"/>
      <c r="I10" s="256"/>
      <c r="J10" s="256"/>
      <c r="K10" s="256"/>
      <c r="L10" s="475"/>
      <c r="M10" s="263"/>
      <c r="N10" s="256"/>
      <c r="O10" s="256"/>
      <c r="P10" s="256"/>
      <c r="Q10" s="256"/>
      <c r="R10" s="256"/>
      <c r="S10" s="256"/>
      <c r="T10" s="256" t="s">
        <v>278</v>
      </c>
      <c r="U10" s="256"/>
      <c r="V10" s="262"/>
    </row>
    <row r="11" spans="1:23" ht="26.25" thickBot="1">
      <c r="A11" s="206" t="s">
        <v>268</v>
      </c>
      <c r="B11" s="71" t="s">
        <v>20</v>
      </c>
      <c r="C11" s="264" t="s">
        <v>278</v>
      </c>
      <c r="D11" s="265" t="s">
        <v>278</v>
      </c>
      <c r="E11" s="265"/>
      <c r="F11" s="265"/>
      <c r="G11" s="265" t="s">
        <v>278</v>
      </c>
      <c r="H11" s="265"/>
      <c r="I11" s="265"/>
      <c r="J11" s="265"/>
      <c r="K11" s="265"/>
      <c r="L11" s="476"/>
      <c r="M11" s="267"/>
      <c r="N11" s="265"/>
      <c r="O11" s="265"/>
      <c r="P11" s="265"/>
      <c r="Q11" s="265"/>
      <c r="R11" s="265"/>
      <c r="S11" s="265"/>
      <c r="T11" s="265"/>
      <c r="U11" s="265"/>
      <c r="V11" s="266" t="s">
        <v>278</v>
      </c>
    </row>
    <row r="12" spans="1:23" ht="33" customHeight="1">
      <c r="A12" s="204" t="s">
        <v>271</v>
      </c>
      <c r="B12" s="72" t="s">
        <v>25</v>
      </c>
      <c r="C12" s="258"/>
      <c r="D12" s="259" t="s">
        <v>278</v>
      </c>
      <c r="E12" s="259"/>
      <c r="F12" s="259"/>
      <c r="G12" s="259" t="s">
        <v>278</v>
      </c>
      <c r="H12" s="259"/>
      <c r="I12" s="259"/>
      <c r="J12" s="259"/>
      <c r="K12" s="259"/>
      <c r="L12" s="474"/>
      <c r="M12" s="261"/>
      <c r="N12" s="259"/>
      <c r="O12" s="259"/>
      <c r="P12" s="259"/>
      <c r="Q12" s="259"/>
      <c r="R12" s="259"/>
      <c r="S12" s="259"/>
      <c r="T12" s="259"/>
      <c r="U12" s="259"/>
      <c r="V12" s="260" t="s">
        <v>278</v>
      </c>
    </row>
    <row r="13" spans="1:23" ht="29.25" customHeight="1">
      <c r="A13" s="205" t="s">
        <v>271</v>
      </c>
      <c r="B13" s="45" t="s">
        <v>35</v>
      </c>
      <c r="C13" s="255" t="s">
        <v>278</v>
      </c>
      <c r="D13" s="256" t="s">
        <v>278</v>
      </c>
      <c r="E13" s="256"/>
      <c r="F13" s="256"/>
      <c r="G13" s="256" t="s">
        <v>278</v>
      </c>
      <c r="H13" s="256"/>
      <c r="I13" s="256"/>
      <c r="J13" s="256"/>
      <c r="K13" s="256"/>
      <c r="L13" s="475"/>
      <c r="M13" s="263"/>
      <c r="N13" s="256"/>
      <c r="O13" s="256"/>
      <c r="P13" s="256"/>
      <c r="Q13" s="256"/>
      <c r="R13" s="256"/>
      <c r="S13" s="256"/>
      <c r="T13" s="256"/>
      <c r="U13" s="256"/>
      <c r="V13" s="262" t="s">
        <v>278</v>
      </c>
    </row>
    <row r="14" spans="1:23" ht="27" customHeight="1" thickBot="1">
      <c r="A14" s="206" t="s">
        <v>271</v>
      </c>
      <c r="B14" s="71" t="s">
        <v>47</v>
      </c>
      <c r="C14" s="264"/>
      <c r="D14" s="265"/>
      <c r="E14" s="265"/>
      <c r="F14" s="265"/>
      <c r="G14" s="265"/>
      <c r="H14" s="265"/>
      <c r="I14" s="265"/>
      <c r="J14" s="265"/>
      <c r="K14" s="265"/>
      <c r="L14" s="476"/>
      <c r="M14" s="267"/>
      <c r="N14" s="265"/>
      <c r="O14" s="265"/>
      <c r="P14" s="265"/>
      <c r="Q14" s="265"/>
      <c r="R14" s="265"/>
      <c r="S14" s="265"/>
      <c r="T14" s="265"/>
      <c r="U14" s="265" t="s">
        <v>278</v>
      </c>
      <c r="V14" s="266"/>
    </row>
    <row r="15" spans="1:23" ht="31.5" customHeight="1">
      <c r="A15" s="204" t="s">
        <v>249</v>
      </c>
      <c r="B15" s="72" t="s">
        <v>40</v>
      </c>
      <c r="C15" s="258"/>
      <c r="D15" s="259" t="s">
        <v>278</v>
      </c>
      <c r="E15" s="259"/>
      <c r="F15" s="259"/>
      <c r="G15" s="259"/>
      <c r="H15" s="259"/>
      <c r="I15" s="259"/>
      <c r="J15" s="259" t="s">
        <v>278</v>
      </c>
      <c r="K15" s="259"/>
      <c r="L15" s="474" t="s">
        <v>278</v>
      </c>
      <c r="M15" s="261"/>
      <c r="N15" s="259" t="s">
        <v>278</v>
      </c>
      <c r="O15" s="259"/>
      <c r="P15" s="259"/>
      <c r="Q15" s="259"/>
      <c r="R15" s="259"/>
      <c r="S15" s="259"/>
      <c r="T15" s="259"/>
      <c r="U15" s="259" t="s">
        <v>278</v>
      </c>
      <c r="V15" s="260"/>
    </row>
    <row r="16" spans="1:23" ht="38.25">
      <c r="A16" s="207" t="s">
        <v>249</v>
      </c>
      <c r="B16" s="102" t="s">
        <v>50</v>
      </c>
      <c r="C16" s="255"/>
      <c r="D16" s="256" t="s">
        <v>278</v>
      </c>
      <c r="E16" s="256"/>
      <c r="F16" s="256"/>
      <c r="G16" s="256"/>
      <c r="H16" s="256"/>
      <c r="I16" s="256"/>
      <c r="J16" s="256" t="s">
        <v>278</v>
      </c>
      <c r="K16" s="256"/>
      <c r="L16" s="475" t="s">
        <v>278</v>
      </c>
      <c r="M16" s="263"/>
      <c r="N16" s="256" t="s">
        <v>278</v>
      </c>
      <c r="O16" s="256"/>
      <c r="P16" s="256"/>
      <c r="Q16" s="256"/>
      <c r="R16" s="256"/>
      <c r="S16" s="256"/>
      <c r="T16" s="256"/>
      <c r="U16" s="256"/>
      <c r="V16" s="262"/>
    </row>
    <row r="17" spans="1:22" ht="38.25">
      <c r="A17" s="205" t="s">
        <v>249</v>
      </c>
      <c r="B17" s="45" t="s">
        <v>55</v>
      </c>
      <c r="C17" s="255"/>
      <c r="D17" s="256"/>
      <c r="E17" s="256"/>
      <c r="F17" s="256"/>
      <c r="G17" s="256"/>
      <c r="H17" s="256"/>
      <c r="I17" s="256"/>
      <c r="J17" s="256"/>
      <c r="K17" s="256"/>
      <c r="L17" s="475"/>
      <c r="M17" s="263"/>
      <c r="N17" s="256" t="s">
        <v>278</v>
      </c>
      <c r="O17" s="256"/>
      <c r="P17" s="256"/>
      <c r="Q17" s="256"/>
      <c r="R17" s="256"/>
      <c r="S17" s="256"/>
      <c r="T17" s="256"/>
      <c r="U17" s="256"/>
      <c r="V17" s="262"/>
    </row>
    <row r="18" spans="1:22" ht="63.75">
      <c r="A18" s="207" t="s">
        <v>249</v>
      </c>
      <c r="B18" s="102" t="s">
        <v>98</v>
      </c>
      <c r="C18" s="255"/>
      <c r="D18" s="256"/>
      <c r="E18" s="256"/>
      <c r="F18" s="256" t="s">
        <v>278</v>
      </c>
      <c r="G18" s="256"/>
      <c r="H18" s="256"/>
      <c r="I18" s="256"/>
      <c r="J18" s="256" t="s">
        <v>278</v>
      </c>
      <c r="K18" s="256"/>
      <c r="L18" s="475"/>
      <c r="M18" s="263"/>
      <c r="N18" s="256" t="s">
        <v>278</v>
      </c>
      <c r="O18" s="256" t="s">
        <v>278</v>
      </c>
      <c r="P18" s="256"/>
      <c r="Q18" s="256"/>
      <c r="R18" s="256"/>
      <c r="S18" s="256"/>
      <c r="T18" s="256"/>
      <c r="U18" s="256"/>
      <c r="V18" s="262"/>
    </row>
    <row r="19" spans="1:22" ht="18.75">
      <c r="A19" s="205" t="s">
        <v>249</v>
      </c>
      <c r="B19" s="45" t="s">
        <v>104</v>
      </c>
      <c r="C19" s="255" t="s">
        <v>278</v>
      </c>
      <c r="D19" s="256"/>
      <c r="E19" s="256"/>
      <c r="F19" s="256" t="s">
        <v>278</v>
      </c>
      <c r="G19" s="256" t="s">
        <v>278</v>
      </c>
      <c r="H19" s="256"/>
      <c r="I19" s="256"/>
      <c r="J19" s="256"/>
      <c r="K19" s="256"/>
      <c r="L19" s="475" t="s">
        <v>278</v>
      </c>
      <c r="M19" s="263"/>
      <c r="N19" s="256" t="s">
        <v>278</v>
      </c>
      <c r="O19" s="256"/>
      <c r="P19" s="256"/>
      <c r="Q19" s="256"/>
      <c r="R19" s="256"/>
      <c r="S19" s="256"/>
      <c r="T19" s="256" t="s">
        <v>278</v>
      </c>
      <c r="U19" s="256"/>
      <c r="V19" s="262" t="s">
        <v>278</v>
      </c>
    </row>
    <row r="20" spans="1:22" ht="18.75">
      <c r="A20" s="205" t="s">
        <v>249</v>
      </c>
      <c r="B20" s="45" t="s">
        <v>110</v>
      </c>
      <c r="C20" s="255"/>
      <c r="D20" s="256"/>
      <c r="E20" s="256"/>
      <c r="F20" s="256" t="s">
        <v>278</v>
      </c>
      <c r="G20" s="256"/>
      <c r="H20" s="256"/>
      <c r="I20" s="256"/>
      <c r="J20" s="256"/>
      <c r="K20" s="256"/>
      <c r="L20" s="475"/>
      <c r="M20" s="263"/>
      <c r="N20" s="256"/>
      <c r="O20" s="256"/>
      <c r="P20" s="256"/>
      <c r="Q20" s="256"/>
      <c r="R20" s="256"/>
      <c r="S20" s="256" t="s">
        <v>278</v>
      </c>
      <c r="T20" s="256"/>
      <c r="U20" s="256"/>
      <c r="V20" s="262"/>
    </row>
    <row r="21" spans="1:22" ht="25.5">
      <c r="A21" s="205" t="s">
        <v>249</v>
      </c>
      <c r="B21" s="45" t="s">
        <v>279</v>
      </c>
      <c r="C21" s="255"/>
      <c r="D21" s="256"/>
      <c r="E21" s="256"/>
      <c r="F21" s="256"/>
      <c r="G21" s="256"/>
      <c r="H21" s="256"/>
      <c r="I21" s="256"/>
      <c r="J21" s="256"/>
      <c r="K21" s="256"/>
      <c r="L21" s="475"/>
      <c r="M21" s="263"/>
      <c r="N21" s="256" t="s">
        <v>278</v>
      </c>
      <c r="O21" s="256"/>
      <c r="P21" s="256"/>
      <c r="Q21" s="256"/>
      <c r="R21" s="256"/>
      <c r="S21" s="256"/>
      <c r="T21" s="256"/>
      <c r="U21" s="256"/>
      <c r="V21" s="262"/>
    </row>
    <row r="22" spans="1:22" ht="18.75">
      <c r="A22" s="205" t="s">
        <v>249</v>
      </c>
      <c r="B22" s="45" t="s">
        <v>106</v>
      </c>
      <c r="C22" s="255" t="s">
        <v>278</v>
      </c>
      <c r="D22" s="256"/>
      <c r="E22" s="256"/>
      <c r="F22" s="256" t="s">
        <v>278</v>
      </c>
      <c r="G22" s="256"/>
      <c r="H22" s="256"/>
      <c r="I22" s="256"/>
      <c r="J22" s="256"/>
      <c r="K22" s="256"/>
      <c r="L22" s="475" t="s">
        <v>278</v>
      </c>
      <c r="M22" s="263"/>
      <c r="N22" s="256"/>
      <c r="O22" s="256"/>
      <c r="P22" s="256"/>
      <c r="Q22" s="256"/>
      <c r="R22" s="256"/>
      <c r="S22" s="256"/>
      <c r="T22" s="256" t="s">
        <v>278</v>
      </c>
      <c r="U22" s="256"/>
      <c r="V22" s="262"/>
    </row>
    <row r="23" spans="1:22" ht="18.75">
      <c r="A23" s="205" t="s">
        <v>249</v>
      </c>
      <c r="B23" s="45" t="s">
        <v>135</v>
      </c>
      <c r="C23" s="255"/>
      <c r="D23" s="256"/>
      <c r="E23" s="256"/>
      <c r="F23" s="256"/>
      <c r="G23" s="256"/>
      <c r="H23" s="256"/>
      <c r="I23" s="256"/>
      <c r="J23" s="256" t="s">
        <v>278</v>
      </c>
      <c r="K23" s="256"/>
      <c r="L23" s="475"/>
      <c r="M23" s="263" t="s">
        <v>278</v>
      </c>
      <c r="N23" s="256"/>
      <c r="O23" s="256" t="s">
        <v>278</v>
      </c>
      <c r="P23" s="256"/>
      <c r="Q23" s="256"/>
      <c r="R23" s="256" t="s">
        <v>278</v>
      </c>
      <c r="S23" s="256"/>
      <c r="T23" s="256"/>
      <c r="U23" s="256"/>
      <c r="V23" s="262"/>
    </row>
    <row r="24" spans="1:22" ht="18.75">
      <c r="A24" s="205" t="s">
        <v>249</v>
      </c>
      <c r="B24" s="45" t="s">
        <v>132</v>
      </c>
      <c r="C24" s="255"/>
      <c r="D24" s="256"/>
      <c r="E24" s="256"/>
      <c r="F24" s="256"/>
      <c r="G24" s="256"/>
      <c r="H24" s="256" t="s">
        <v>278</v>
      </c>
      <c r="I24" s="256" t="s">
        <v>278</v>
      </c>
      <c r="J24" s="256" t="s">
        <v>278</v>
      </c>
      <c r="K24" s="256"/>
      <c r="L24" s="475"/>
      <c r="M24" s="263"/>
      <c r="N24" s="256"/>
      <c r="O24" s="256"/>
      <c r="P24" s="256"/>
      <c r="Q24" s="256"/>
      <c r="R24" s="256"/>
      <c r="S24" s="256"/>
      <c r="T24" s="256"/>
      <c r="U24" s="256"/>
      <c r="V24" s="262"/>
    </row>
    <row r="25" spans="1:22" ht="18.75">
      <c r="A25" s="207" t="s">
        <v>249</v>
      </c>
      <c r="B25" s="102" t="s">
        <v>142</v>
      </c>
      <c r="C25" s="255"/>
      <c r="D25" s="256"/>
      <c r="E25" s="256"/>
      <c r="F25" s="256"/>
      <c r="G25" s="256"/>
      <c r="H25" s="256"/>
      <c r="I25" s="256"/>
      <c r="J25" s="256" t="s">
        <v>278</v>
      </c>
      <c r="K25" s="256"/>
      <c r="L25" s="475"/>
      <c r="M25" s="263"/>
      <c r="N25" s="256"/>
      <c r="O25" s="256" t="s">
        <v>278</v>
      </c>
      <c r="P25" s="256"/>
      <c r="Q25" s="256"/>
      <c r="R25" s="256"/>
      <c r="S25" s="256"/>
      <c r="T25" s="256"/>
      <c r="U25" s="256"/>
      <c r="V25" s="262"/>
    </row>
    <row r="26" spans="1:22" ht="18.75">
      <c r="A26" s="205" t="s">
        <v>249</v>
      </c>
      <c r="B26" s="45" t="s">
        <v>130</v>
      </c>
      <c r="C26" s="255"/>
      <c r="D26" s="256"/>
      <c r="E26" s="256"/>
      <c r="F26" s="256"/>
      <c r="G26" s="256"/>
      <c r="H26" s="256"/>
      <c r="I26" s="256" t="s">
        <v>278</v>
      </c>
      <c r="J26" s="256"/>
      <c r="K26" s="256"/>
      <c r="L26" s="475"/>
      <c r="M26" s="263"/>
      <c r="N26" s="256"/>
      <c r="O26" s="256" t="s">
        <v>278</v>
      </c>
      <c r="P26" s="256"/>
      <c r="Q26" s="256"/>
      <c r="R26" s="256"/>
      <c r="S26" s="256"/>
      <c r="T26" s="256"/>
      <c r="U26" s="256"/>
      <c r="V26" s="262"/>
    </row>
    <row r="27" spans="1:22" ht="18.75">
      <c r="A27" s="205" t="s">
        <v>249</v>
      </c>
      <c r="B27" s="45" t="s">
        <v>126</v>
      </c>
      <c r="C27" s="255"/>
      <c r="D27" s="256"/>
      <c r="E27" s="256"/>
      <c r="F27" s="256"/>
      <c r="G27" s="256"/>
      <c r="H27" s="256"/>
      <c r="I27" s="256" t="s">
        <v>278</v>
      </c>
      <c r="J27" s="256"/>
      <c r="K27" s="256"/>
      <c r="L27" s="475"/>
      <c r="M27" s="263"/>
      <c r="N27" s="256"/>
      <c r="O27" s="256"/>
      <c r="P27" s="256"/>
      <c r="Q27" s="256"/>
      <c r="R27" s="256"/>
      <c r="S27" s="256"/>
      <c r="T27" s="256"/>
      <c r="U27" s="256"/>
      <c r="V27" s="262"/>
    </row>
    <row r="28" spans="1:22" ht="25.5">
      <c r="A28" s="205" t="s">
        <v>249</v>
      </c>
      <c r="B28" s="45" t="s">
        <v>151</v>
      </c>
      <c r="C28" s="255"/>
      <c r="D28" s="256"/>
      <c r="E28" s="256"/>
      <c r="F28" s="256"/>
      <c r="G28" s="256"/>
      <c r="H28" s="256"/>
      <c r="I28" s="256"/>
      <c r="J28" s="256" t="s">
        <v>278</v>
      </c>
      <c r="K28" s="256"/>
      <c r="L28" s="475"/>
      <c r="M28" s="263"/>
      <c r="N28" s="256"/>
      <c r="O28" s="256" t="s">
        <v>278</v>
      </c>
      <c r="P28" s="256"/>
      <c r="Q28" s="256"/>
      <c r="R28" s="256" t="s">
        <v>278</v>
      </c>
      <c r="S28" s="256"/>
      <c r="T28" s="256"/>
      <c r="U28" s="256"/>
      <c r="V28" s="262"/>
    </row>
    <row r="29" spans="1:22" ht="26.25" thickBot="1">
      <c r="A29" s="380" t="s">
        <v>249</v>
      </c>
      <c r="B29" s="102" t="s">
        <v>153</v>
      </c>
      <c r="C29" s="376"/>
      <c r="D29" s="377"/>
      <c r="E29" s="377" t="s">
        <v>278</v>
      </c>
      <c r="F29" s="377"/>
      <c r="G29" s="377" t="s">
        <v>278</v>
      </c>
      <c r="H29" s="377"/>
      <c r="I29" s="377"/>
      <c r="J29" s="377"/>
      <c r="K29" s="377"/>
      <c r="L29" s="477"/>
      <c r="M29" s="378"/>
      <c r="N29" s="377"/>
      <c r="O29" s="377"/>
      <c r="P29" s="377"/>
      <c r="Q29" s="377"/>
      <c r="R29" s="377"/>
      <c r="S29" s="377"/>
      <c r="T29" s="377"/>
      <c r="U29" s="377"/>
      <c r="V29" s="379"/>
    </row>
    <row r="30" spans="1:22" ht="30" customHeight="1">
      <c r="A30" s="381" t="s">
        <v>250</v>
      </c>
      <c r="B30" s="72" t="s">
        <v>38</v>
      </c>
      <c r="C30" s="258"/>
      <c r="D30" s="259" t="s">
        <v>278</v>
      </c>
      <c r="E30" s="259" t="s">
        <v>278</v>
      </c>
      <c r="F30" s="259"/>
      <c r="G30" s="259"/>
      <c r="H30" s="259"/>
      <c r="I30" s="259"/>
      <c r="J30" s="259"/>
      <c r="K30" s="259" t="s">
        <v>278</v>
      </c>
      <c r="L30" s="478"/>
      <c r="M30" s="258"/>
      <c r="N30" s="259"/>
      <c r="O30" s="259"/>
      <c r="P30" s="259"/>
      <c r="Q30" s="259"/>
      <c r="R30" s="259"/>
      <c r="S30" s="259" t="s">
        <v>278</v>
      </c>
      <c r="T30" s="259"/>
      <c r="U30" s="259" t="s">
        <v>278</v>
      </c>
      <c r="V30" s="260"/>
    </row>
    <row r="31" spans="1:22" ht="40.5" customHeight="1">
      <c r="A31" s="382" t="s">
        <v>250</v>
      </c>
      <c r="B31" s="45" t="s">
        <v>53</v>
      </c>
      <c r="C31" s="255"/>
      <c r="D31" s="256" t="s">
        <v>278</v>
      </c>
      <c r="E31" s="256" t="s">
        <v>278</v>
      </c>
      <c r="F31" s="256"/>
      <c r="G31" s="256"/>
      <c r="H31" s="256"/>
      <c r="I31" s="256"/>
      <c r="J31" s="256"/>
      <c r="K31" s="256" t="s">
        <v>278</v>
      </c>
      <c r="L31" s="479"/>
      <c r="M31" s="255"/>
      <c r="N31" s="256"/>
      <c r="O31" s="256"/>
      <c r="P31" s="256"/>
      <c r="Q31" s="256"/>
      <c r="R31" s="256"/>
      <c r="S31" s="256" t="s">
        <v>278</v>
      </c>
      <c r="T31" s="256"/>
      <c r="U31" s="256"/>
      <c r="V31" s="262"/>
    </row>
    <row r="32" spans="1:22" ht="36.75" customHeight="1">
      <c r="A32" s="382" t="s">
        <v>250</v>
      </c>
      <c r="B32" s="45" t="s">
        <v>57</v>
      </c>
      <c r="C32" s="255"/>
      <c r="D32" s="256"/>
      <c r="E32" s="256"/>
      <c r="F32" s="256"/>
      <c r="G32" s="256"/>
      <c r="H32" s="256"/>
      <c r="I32" s="256"/>
      <c r="J32" s="256"/>
      <c r="K32" s="256" t="s">
        <v>278</v>
      </c>
      <c r="L32" s="479"/>
      <c r="M32" s="255"/>
      <c r="N32" s="256"/>
      <c r="O32" s="256"/>
      <c r="P32" s="256"/>
      <c r="Q32" s="256"/>
      <c r="R32" s="256"/>
      <c r="S32" s="256"/>
      <c r="T32" s="256"/>
      <c r="U32" s="256"/>
      <c r="V32" s="262"/>
    </row>
    <row r="33" spans="1:22" ht="40.5" customHeight="1">
      <c r="A33" s="382" t="s">
        <v>250</v>
      </c>
      <c r="B33" s="45" t="s">
        <v>46</v>
      </c>
      <c r="C33" s="255"/>
      <c r="D33" s="256"/>
      <c r="E33" s="256" t="s">
        <v>278</v>
      </c>
      <c r="F33" s="256"/>
      <c r="G33" s="256"/>
      <c r="H33" s="256"/>
      <c r="I33" s="256"/>
      <c r="J33" s="256"/>
      <c r="K33" s="256"/>
      <c r="L33" s="479"/>
      <c r="M33" s="255"/>
      <c r="N33" s="256"/>
      <c r="O33" s="256"/>
      <c r="P33" s="256"/>
      <c r="Q33" s="256"/>
      <c r="R33" s="256"/>
      <c r="S33" s="256"/>
      <c r="T33" s="256"/>
      <c r="U33" s="256"/>
      <c r="V33" s="262"/>
    </row>
    <row r="34" spans="1:22" ht="25.5">
      <c r="A34" s="382" t="s">
        <v>250</v>
      </c>
      <c r="B34" s="45" t="s">
        <v>44</v>
      </c>
      <c r="C34" s="255"/>
      <c r="D34" s="256"/>
      <c r="E34" s="256" t="s">
        <v>278</v>
      </c>
      <c r="F34" s="256"/>
      <c r="G34" s="256"/>
      <c r="H34" s="256"/>
      <c r="I34" s="256"/>
      <c r="J34" s="256"/>
      <c r="K34" s="256"/>
      <c r="L34" s="479"/>
      <c r="M34" s="255"/>
      <c r="N34" s="256"/>
      <c r="O34" s="256"/>
      <c r="P34" s="256"/>
      <c r="Q34" s="256"/>
      <c r="R34" s="256"/>
      <c r="S34" s="256"/>
      <c r="T34" s="256"/>
      <c r="U34" s="256"/>
      <c r="V34" s="262"/>
    </row>
    <row r="35" spans="1:22" ht="18.75">
      <c r="A35" s="382" t="s">
        <v>250</v>
      </c>
      <c r="B35" s="45" t="s">
        <v>108</v>
      </c>
      <c r="C35" s="255"/>
      <c r="D35" s="256"/>
      <c r="E35" s="256"/>
      <c r="F35" s="256"/>
      <c r="G35" s="256"/>
      <c r="H35" s="256"/>
      <c r="I35" s="256"/>
      <c r="J35" s="256"/>
      <c r="K35" s="256" t="s">
        <v>278</v>
      </c>
      <c r="L35" s="479"/>
      <c r="M35" s="255"/>
      <c r="N35" s="256"/>
      <c r="O35" s="256"/>
      <c r="P35" s="256"/>
      <c r="Q35" s="256"/>
      <c r="R35" s="256"/>
      <c r="S35" s="256"/>
      <c r="T35" s="256"/>
      <c r="U35" s="256"/>
      <c r="V35" s="262"/>
    </row>
    <row r="36" spans="1:22" ht="18.75">
      <c r="A36" s="383" t="s">
        <v>250</v>
      </c>
      <c r="B36" s="45" t="s">
        <v>206</v>
      </c>
      <c r="C36" s="255"/>
      <c r="D36" s="256"/>
      <c r="E36" s="256" t="s">
        <v>278</v>
      </c>
      <c r="F36" s="256"/>
      <c r="G36" s="256"/>
      <c r="H36" s="256"/>
      <c r="I36" s="256"/>
      <c r="J36" s="256"/>
      <c r="K36" s="256"/>
      <c r="L36" s="479"/>
      <c r="M36" s="255"/>
      <c r="N36" s="256"/>
      <c r="O36" s="256"/>
      <c r="P36" s="256"/>
      <c r="Q36" s="256"/>
      <c r="R36" s="256"/>
      <c r="S36" s="256"/>
      <c r="T36" s="256"/>
      <c r="U36" s="256"/>
      <c r="V36" s="262"/>
    </row>
    <row r="37" spans="1:22" ht="26.25" thickBot="1">
      <c r="A37" s="384" t="s">
        <v>250</v>
      </c>
      <c r="B37" s="71" t="s">
        <v>192</v>
      </c>
      <c r="C37" s="264"/>
      <c r="D37" s="265"/>
      <c r="E37" s="265"/>
      <c r="F37" s="265"/>
      <c r="G37" s="265"/>
      <c r="H37" s="265"/>
      <c r="I37" s="265"/>
      <c r="J37" s="265"/>
      <c r="K37" s="265" t="s">
        <v>278</v>
      </c>
      <c r="L37" s="480"/>
      <c r="M37" s="264"/>
      <c r="N37" s="265"/>
      <c r="O37" s="265"/>
      <c r="P37" s="265"/>
      <c r="Q37" s="265"/>
      <c r="R37" s="265"/>
      <c r="S37" s="265"/>
      <c r="T37" s="265"/>
      <c r="U37" s="265"/>
      <c r="V37" s="266"/>
    </row>
    <row r="38" spans="1:22" ht="25.5">
      <c r="A38" s="207" t="s">
        <v>272</v>
      </c>
      <c r="B38" s="107" t="s">
        <v>219</v>
      </c>
      <c r="C38" s="271"/>
      <c r="D38" s="272"/>
      <c r="E38" s="272"/>
      <c r="F38" s="272"/>
      <c r="G38" s="272"/>
      <c r="H38" s="272"/>
      <c r="I38" s="272"/>
      <c r="J38" s="272"/>
      <c r="K38" s="272"/>
      <c r="L38" s="481"/>
      <c r="M38" s="274"/>
      <c r="N38" s="272"/>
      <c r="O38" s="272"/>
      <c r="P38" s="272"/>
      <c r="Q38" s="272"/>
      <c r="R38" s="272"/>
      <c r="S38" s="272"/>
      <c r="T38" s="272"/>
      <c r="U38" s="272"/>
      <c r="V38" s="273"/>
    </row>
    <row r="39" spans="1:22" ht="18.75">
      <c r="A39" s="205" t="s">
        <v>272</v>
      </c>
      <c r="B39" s="45" t="s">
        <v>216</v>
      </c>
      <c r="C39" s="255" t="s">
        <v>278</v>
      </c>
      <c r="D39" s="256" t="s">
        <v>278</v>
      </c>
      <c r="E39" s="256"/>
      <c r="F39" s="256"/>
      <c r="G39" s="256"/>
      <c r="H39" s="256"/>
      <c r="I39" s="256"/>
      <c r="J39" s="256"/>
      <c r="K39" s="256"/>
      <c r="L39" s="475"/>
      <c r="M39" s="263"/>
      <c r="N39" s="256"/>
      <c r="O39" s="256"/>
      <c r="P39" s="256"/>
      <c r="Q39" s="256"/>
      <c r="R39" s="256"/>
      <c r="S39" s="256"/>
      <c r="T39" s="256"/>
      <c r="U39" s="256"/>
      <c r="V39" s="262"/>
    </row>
    <row r="40" spans="1:22" ht="38.25">
      <c r="A40" s="205" t="s">
        <v>272</v>
      </c>
      <c r="B40" s="45" t="s">
        <v>221</v>
      </c>
      <c r="C40" s="255"/>
      <c r="D40" s="256"/>
      <c r="E40" s="256"/>
      <c r="F40" s="256"/>
      <c r="G40" s="256"/>
      <c r="H40" s="256"/>
      <c r="I40" s="256"/>
      <c r="J40" s="256"/>
      <c r="K40" s="256"/>
      <c r="L40" s="475"/>
      <c r="M40" s="263"/>
      <c r="N40" s="256"/>
      <c r="O40" s="256"/>
      <c r="P40" s="256"/>
      <c r="Q40" s="256"/>
      <c r="R40" s="256"/>
      <c r="S40" s="256"/>
      <c r="T40" s="256"/>
      <c r="U40" s="256"/>
      <c r="V40" s="262"/>
    </row>
    <row r="41" spans="1:22" ht="18.75">
      <c r="A41" s="205" t="s">
        <v>272</v>
      </c>
      <c r="B41" s="45" t="s">
        <v>229</v>
      </c>
      <c r="C41" s="255"/>
      <c r="D41" s="256"/>
      <c r="E41" s="256"/>
      <c r="F41" s="256"/>
      <c r="G41" s="256"/>
      <c r="H41" s="256"/>
      <c r="I41" s="256" t="s">
        <v>278</v>
      </c>
      <c r="J41" s="256"/>
      <c r="K41" s="256"/>
      <c r="L41" s="475"/>
      <c r="M41" s="263"/>
      <c r="N41" s="256"/>
      <c r="O41" s="256"/>
      <c r="P41" s="256"/>
      <c r="Q41" s="256"/>
      <c r="R41" s="256"/>
      <c r="S41" s="256"/>
      <c r="T41" s="256"/>
      <c r="U41" s="256"/>
      <c r="V41" s="262"/>
    </row>
    <row r="42" spans="1:22" ht="19.5" thickBot="1">
      <c r="A42" s="206" t="s">
        <v>272</v>
      </c>
      <c r="B42" s="71" t="s">
        <v>231</v>
      </c>
      <c r="C42" s="264"/>
      <c r="D42" s="265"/>
      <c r="E42" s="265" t="s">
        <v>278</v>
      </c>
      <c r="F42" s="265"/>
      <c r="G42" s="265" t="s">
        <v>278</v>
      </c>
      <c r="H42" s="265"/>
      <c r="I42" s="265"/>
      <c r="J42" s="265"/>
      <c r="K42" s="265"/>
      <c r="L42" s="476"/>
      <c r="M42" s="267"/>
      <c r="N42" s="265"/>
      <c r="O42" s="265"/>
      <c r="P42" s="265"/>
      <c r="Q42" s="265"/>
      <c r="R42" s="265"/>
      <c r="S42" s="265"/>
      <c r="T42" s="265"/>
      <c r="U42" s="265"/>
      <c r="V42" s="266"/>
    </row>
    <row r="43" spans="1:22" ht="25.5">
      <c r="A43" s="210" t="s">
        <v>273</v>
      </c>
      <c r="B43" s="116" t="s">
        <v>71</v>
      </c>
      <c r="C43" s="258"/>
      <c r="D43" s="259"/>
      <c r="E43" s="259"/>
      <c r="F43" s="259"/>
      <c r="G43" s="259"/>
      <c r="H43" s="259"/>
      <c r="I43" s="259"/>
      <c r="J43" s="259"/>
      <c r="K43" s="259"/>
      <c r="L43" s="474"/>
      <c r="M43" s="261" t="s">
        <v>278</v>
      </c>
      <c r="N43" s="259"/>
      <c r="O43" s="259"/>
      <c r="P43" s="259"/>
      <c r="Q43" s="259"/>
      <c r="R43" s="259" t="s">
        <v>278</v>
      </c>
      <c r="S43" s="259" t="s">
        <v>278</v>
      </c>
      <c r="T43" s="259"/>
      <c r="U43" s="259"/>
      <c r="V43" s="260"/>
    </row>
    <row r="44" spans="1:22" ht="18.75">
      <c r="A44" s="205" t="s">
        <v>273</v>
      </c>
      <c r="B44" s="45" t="s">
        <v>68</v>
      </c>
      <c r="C44" s="255"/>
      <c r="D44" s="256"/>
      <c r="E44" s="256"/>
      <c r="F44" s="256"/>
      <c r="G44" s="256"/>
      <c r="H44" s="256"/>
      <c r="I44" s="256"/>
      <c r="J44" s="256"/>
      <c r="K44" s="256"/>
      <c r="L44" s="475"/>
      <c r="M44" s="263" t="s">
        <v>278</v>
      </c>
      <c r="N44" s="256"/>
      <c r="O44" s="256"/>
      <c r="P44" s="256"/>
      <c r="Q44" s="256"/>
      <c r="R44" s="256"/>
      <c r="S44" s="256" t="s">
        <v>278</v>
      </c>
      <c r="T44" s="256" t="s">
        <v>278</v>
      </c>
      <c r="U44" s="256"/>
      <c r="V44" s="262"/>
    </row>
    <row r="45" spans="1:22" ht="19.5" thickBot="1">
      <c r="A45" s="211" t="s">
        <v>273</v>
      </c>
      <c r="B45" s="71" t="s">
        <v>137</v>
      </c>
      <c r="C45" s="264"/>
      <c r="D45" s="265"/>
      <c r="E45" s="265"/>
      <c r="F45" s="265"/>
      <c r="G45" s="265"/>
      <c r="H45" s="265"/>
      <c r="I45" s="265"/>
      <c r="J45" s="265"/>
      <c r="K45" s="265"/>
      <c r="L45" s="476"/>
      <c r="M45" s="267" t="s">
        <v>278</v>
      </c>
      <c r="N45" s="265"/>
      <c r="O45" s="265"/>
      <c r="P45" s="265"/>
      <c r="Q45" s="265"/>
      <c r="R45" s="265"/>
      <c r="S45" s="265"/>
      <c r="T45" s="265"/>
      <c r="U45" s="265"/>
      <c r="V45" s="266"/>
    </row>
    <row r="46" spans="1:22" ht="18.75">
      <c r="A46" s="208" t="s">
        <v>269</v>
      </c>
      <c r="B46" s="72" t="s">
        <v>185</v>
      </c>
      <c r="C46" s="258"/>
      <c r="D46" s="259"/>
      <c r="E46" s="259"/>
      <c r="F46" s="259"/>
      <c r="G46" s="259"/>
      <c r="H46" s="259"/>
      <c r="I46" s="259"/>
      <c r="J46" s="259"/>
      <c r="K46" s="259" t="s">
        <v>278</v>
      </c>
      <c r="L46" s="474"/>
      <c r="M46" s="261"/>
      <c r="N46" s="259"/>
      <c r="O46" s="259"/>
      <c r="P46" s="259"/>
      <c r="Q46" s="259"/>
      <c r="R46" s="259"/>
      <c r="S46" s="259"/>
      <c r="T46" s="259"/>
      <c r="U46" s="259"/>
      <c r="V46" s="260"/>
    </row>
    <row r="47" spans="1:22" s="489" customFormat="1" ht="25.5">
      <c r="A47" s="484" t="s">
        <v>269</v>
      </c>
      <c r="B47" s="485" t="s">
        <v>189</v>
      </c>
      <c r="C47" s="486"/>
      <c r="D47" s="487"/>
      <c r="E47" s="487"/>
      <c r="F47" s="487" t="s">
        <v>278</v>
      </c>
      <c r="G47" s="487"/>
      <c r="H47" s="487"/>
      <c r="I47" s="487"/>
      <c r="J47" s="487"/>
      <c r="K47" s="487"/>
      <c r="L47" s="475"/>
      <c r="M47" s="488"/>
      <c r="N47" s="487"/>
      <c r="O47" s="487"/>
      <c r="P47" s="487" t="s">
        <v>278</v>
      </c>
      <c r="Q47" s="487"/>
      <c r="R47" s="487"/>
      <c r="S47" s="487"/>
      <c r="T47" s="487"/>
      <c r="U47" s="487"/>
      <c r="V47" s="475"/>
    </row>
    <row r="48" spans="1:22" ht="25.5">
      <c r="A48" s="208" t="s">
        <v>269</v>
      </c>
      <c r="B48" s="45" t="s">
        <v>202</v>
      </c>
      <c r="C48" s="255"/>
      <c r="D48" s="256"/>
      <c r="E48" s="256"/>
      <c r="F48" s="256" t="s">
        <v>278</v>
      </c>
      <c r="G48" s="256"/>
      <c r="H48" s="256"/>
      <c r="I48" s="256"/>
      <c r="J48" s="256"/>
      <c r="K48" s="256"/>
      <c r="L48" s="475"/>
      <c r="M48" s="263"/>
      <c r="N48" s="256"/>
      <c r="O48" s="256"/>
      <c r="P48" s="256" t="s">
        <v>278</v>
      </c>
      <c r="Q48" s="256"/>
      <c r="R48" s="256"/>
      <c r="S48" s="256"/>
      <c r="T48" s="256"/>
      <c r="U48" s="256"/>
      <c r="V48" s="262"/>
    </row>
    <row r="49" spans="1:22" ht="25.5">
      <c r="A49" s="208" t="s">
        <v>269</v>
      </c>
      <c r="B49" s="45" t="s">
        <v>199</v>
      </c>
      <c r="C49" s="255"/>
      <c r="D49" s="256"/>
      <c r="E49" s="256"/>
      <c r="F49" s="256" t="s">
        <v>278</v>
      </c>
      <c r="G49" s="256"/>
      <c r="H49" s="256"/>
      <c r="I49" s="256"/>
      <c r="J49" s="256"/>
      <c r="K49" s="256"/>
      <c r="L49" s="475"/>
      <c r="M49" s="263"/>
      <c r="N49" s="256"/>
      <c r="O49" s="256"/>
      <c r="P49" s="256" t="s">
        <v>278</v>
      </c>
      <c r="Q49" s="256"/>
      <c r="R49" s="256"/>
      <c r="S49" s="256"/>
      <c r="T49" s="256"/>
      <c r="U49" s="256"/>
      <c r="V49" s="262"/>
    </row>
    <row r="50" spans="1:22" ht="19.5" thickBot="1">
      <c r="A50" s="209" t="s">
        <v>269</v>
      </c>
      <c r="B50" s="71" t="s">
        <v>208</v>
      </c>
      <c r="C50" s="264"/>
      <c r="D50" s="265"/>
      <c r="E50" s="265"/>
      <c r="F50" s="265"/>
      <c r="G50" s="265"/>
      <c r="H50" s="265"/>
      <c r="I50" s="265"/>
      <c r="J50" s="265" t="s">
        <v>278</v>
      </c>
      <c r="K50" s="265"/>
      <c r="L50" s="476"/>
      <c r="M50" s="267"/>
      <c r="N50" s="265"/>
      <c r="O50" s="265"/>
      <c r="P50" s="265" t="s">
        <v>278</v>
      </c>
      <c r="Q50" s="265"/>
      <c r="R50" s="265" t="s">
        <v>278</v>
      </c>
      <c r="S50" s="265"/>
      <c r="T50" s="265"/>
      <c r="U50" s="265"/>
      <c r="V50" s="266"/>
    </row>
    <row r="51" spans="1:22" ht="76.5">
      <c r="A51" s="204" t="s">
        <v>270</v>
      </c>
      <c r="B51" s="72" t="s">
        <v>66</v>
      </c>
      <c r="C51" s="258"/>
      <c r="D51" s="259"/>
      <c r="E51" s="259"/>
      <c r="F51" s="259"/>
      <c r="G51" s="259"/>
      <c r="H51" s="259"/>
      <c r="I51" s="259"/>
      <c r="J51" s="259"/>
      <c r="K51" s="259"/>
      <c r="L51" s="474"/>
      <c r="M51" s="261"/>
      <c r="N51" s="259"/>
      <c r="O51" s="259"/>
      <c r="P51" s="259"/>
      <c r="Q51" s="259" t="s">
        <v>278</v>
      </c>
      <c r="R51" s="259"/>
      <c r="S51" s="259"/>
      <c r="T51" s="259"/>
      <c r="U51" s="259"/>
      <c r="V51" s="260"/>
    </row>
    <row r="52" spans="1:22" ht="18.75">
      <c r="A52" s="205" t="s">
        <v>270</v>
      </c>
      <c r="B52" s="45" t="s">
        <v>59</v>
      </c>
      <c r="C52" s="255"/>
      <c r="D52" s="256"/>
      <c r="E52" s="256"/>
      <c r="F52" s="256"/>
      <c r="G52" s="256"/>
      <c r="H52" s="256"/>
      <c r="I52" s="256"/>
      <c r="J52" s="256"/>
      <c r="K52" s="256"/>
      <c r="L52" s="475"/>
      <c r="M52" s="263"/>
      <c r="N52" s="256"/>
      <c r="O52" s="256"/>
      <c r="P52" s="256"/>
      <c r="Q52" s="256" t="s">
        <v>278</v>
      </c>
      <c r="R52" s="256"/>
      <c r="S52" s="256"/>
      <c r="T52" s="256"/>
      <c r="U52" s="256"/>
      <c r="V52" s="262"/>
    </row>
    <row r="53" spans="1:22" ht="76.5">
      <c r="A53" s="205" t="s">
        <v>270</v>
      </c>
      <c r="B53" s="45" t="s">
        <v>61</v>
      </c>
      <c r="C53" s="255"/>
      <c r="D53" s="256"/>
      <c r="E53" s="256"/>
      <c r="F53" s="256"/>
      <c r="G53" s="256"/>
      <c r="H53" s="256"/>
      <c r="I53" s="256"/>
      <c r="J53" s="256"/>
      <c r="K53" s="256"/>
      <c r="L53" s="475"/>
      <c r="M53" s="263"/>
      <c r="N53" s="256"/>
      <c r="O53" s="256"/>
      <c r="P53" s="256"/>
      <c r="Q53" s="256" t="s">
        <v>278</v>
      </c>
      <c r="R53" s="256"/>
      <c r="S53" s="256"/>
      <c r="T53" s="256"/>
      <c r="U53" s="256"/>
      <c r="V53" s="262"/>
    </row>
    <row r="54" spans="1:22" ht="26.25" thickBot="1">
      <c r="A54" s="205" t="s">
        <v>270</v>
      </c>
      <c r="B54" s="45" t="s">
        <v>204</v>
      </c>
      <c r="C54" s="255"/>
      <c r="D54" s="256"/>
      <c r="E54" s="256"/>
      <c r="F54" s="256"/>
      <c r="G54" s="256"/>
      <c r="H54" s="256"/>
      <c r="I54" s="256"/>
      <c r="J54" s="256"/>
      <c r="K54" s="256"/>
      <c r="L54" s="475"/>
      <c r="M54" s="263"/>
      <c r="N54" s="256"/>
      <c r="O54" s="256"/>
      <c r="P54" s="256"/>
      <c r="Q54" s="256" t="s">
        <v>278</v>
      </c>
      <c r="R54" s="256"/>
      <c r="S54" s="256"/>
      <c r="T54" s="256"/>
      <c r="U54" s="256"/>
      <c r="V54" s="262"/>
    </row>
    <row r="55" spans="1:22" ht="19.5" thickBot="1">
      <c r="A55" s="212" t="s">
        <v>267</v>
      </c>
      <c r="B55" s="115" t="s">
        <v>85</v>
      </c>
      <c r="C55" s="254" t="s">
        <v>278</v>
      </c>
      <c r="D55" s="268"/>
      <c r="E55" s="268"/>
      <c r="F55" s="268" t="s">
        <v>278</v>
      </c>
      <c r="G55" s="268" t="s">
        <v>278</v>
      </c>
      <c r="H55" s="268"/>
      <c r="I55" s="268"/>
      <c r="J55" s="268"/>
      <c r="K55" s="268"/>
      <c r="L55" s="482"/>
      <c r="M55" s="270"/>
      <c r="N55" s="268"/>
      <c r="O55" s="268"/>
      <c r="P55" s="268" t="s">
        <v>278</v>
      </c>
      <c r="Q55" s="268"/>
      <c r="R55" s="268"/>
      <c r="S55" s="268" t="s">
        <v>278</v>
      </c>
      <c r="T55" s="268"/>
      <c r="U55" s="268"/>
      <c r="V55" s="269" t="s">
        <v>278</v>
      </c>
    </row>
    <row r="56" spans="1:22" ht="18.75">
      <c r="A56" s="223" t="s">
        <v>274</v>
      </c>
      <c r="B56" s="107" t="s">
        <v>121</v>
      </c>
      <c r="C56" s="271"/>
      <c r="D56" s="272"/>
      <c r="E56" s="272"/>
      <c r="F56" s="272"/>
      <c r="G56" s="272"/>
      <c r="H56" s="272"/>
      <c r="I56" s="272"/>
      <c r="J56" s="272"/>
      <c r="K56" s="272"/>
      <c r="L56" s="481"/>
      <c r="M56" s="274"/>
      <c r="N56" s="272"/>
      <c r="O56" s="272"/>
      <c r="P56" s="272"/>
      <c r="Q56" s="272"/>
      <c r="R56" s="272"/>
      <c r="S56" s="272"/>
      <c r="T56" s="272"/>
      <c r="U56" s="272" t="s">
        <v>278</v>
      </c>
      <c r="V56" s="273"/>
    </row>
    <row r="57" spans="1:22" ht="18.75">
      <c r="A57" s="224" t="s">
        <v>274</v>
      </c>
      <c r="B57" s="45" t="s">
        <v>155</v>
      </c>
      <c r="C57" s="255"/>
      <c r="D57" s="256"/>
      <c r="E57" s="256"/>
      <c r="F57" s="256"/>
      <c r="G57" s="256" t="s">
        <v>278</v>
      </c>
      <c r="H57" s="256"/>
      <c r="I57" s="256"/>
      <c r="J57" s="256"/>
      <c r="K57" s="256"/>
      <c r="L57" s="475"/>
      <c r="M57" s="263"/>
      <c r="N57" s="256"/>
      <c r="O57" s="256"/>
      <c r="P57" s="256"/>
      <c r="Q57" s="256"/>
      <c r="R57" s="256"/>
      <c r="S57" s="256" t="s">
        <v>278</v>
      </c>
      <c r="T57" s="256"/>
      <c r="U57" s="256"/>
      <c r="V57" s="262" t="s">
        <v>278</v>
      </c>
    </row>
    <row r="58" spans="1:22" ht="18.75">
      <c r="A58" s="483" t="s">
        <v>273</v>
      </c>
      <c r="B58" s="45" t="s">
        <v>176</v>
      </c>
      <c r="C58" s="255"/>
      <c r="D58" s="256"/>
      <c r="E58" s="256"/>
      <c r="F58" s="256"/>
      <c r="G58" s="256"/>
      <c r="H58" s="256"/>
      <c r="I58" s="256"/>
      <c r="J58" s="256"/>
      <c r="K58" s="256"/>
      <c r="L58" s="475"/>
      <c r="M58" s="263"/>
      <c r="N58" s="256"/>
      <c r="O58" s="256"/>
      <c r="P58" s="256"/>
      <c r="Q58" s="256"/>
      <c r="R58" s="256" t="s">
        <v>278</v>
      </c>
      <c r="S58" s="256"/>
      <c r="T58" s="256"/>
      <c r="U58" s="256"/>
      <c r="V58" s="262"/>
    </row>
    <row r="59" spans="1:22" ht="25.5">
      <c r="A59" s="225" t="s">
        <v>274</v>
      </c>
      <c r="B59" s="45" t="s">
        <v>179</v>
      </c>
      <c r="C59" s="255"/>
      <c r="D59" s="256"/>
      <c r="E59" s="256"/>
      <c r="F59" s="256"/>
      <c r="G59" s="256" t="s">
        <v>278</v>
      </c>
      <c r="H59" s="256" t="s">
        <v>278</v>
      </c>
      <c r="I59" s="256"/>
      <c r="J59" s="256"/>
      <c r="K59" s="256"/>
      <c r="L59" s="475"/>
      <c r="M59" s="263"/>
      <c r="N59" s="256"/>
      <c r="O59" s="256"/>
      <c r="P59" s="256"/>
      <c r="Q59" s="256"/>
      <c r="R59" s="256"/>
      <c r="S59" s="256" t="s">
        <v>278</v>
      </c>
      <c r="T59" s="256"/>
      <c r="U59" s="256"/>
      <c r="V59" s="262" t="s">
        <v>278</v>
      </c>
    </row>
    <row r="60" spans="1:22" ht="19.5" thickBot="1">
      <c r="A60" s="226" t="s">
        <v>274</v>
      </c>
      <c r="B60" s="71" t="s">
        <v>171</v>
      </c>
      <c r="C60" s="264"/>
      <c r="D60" s="265"/>
      <c r="E60" s="265"/>
      <c r="F60" s="265"/>
      <c r="G60" s="265" t="s">
        <v>278</v>
      </c>
      <c r="H60" s="265"/>
      <c r="I60" s="265"/>
      <c r="J60" s="265" t="s">
        <v>278</v>
      </c>
      <c r="K60" s="265"/>
      <c r="L60" s="476"/>
      <c r="M60" s="267"/>
      <c r="N60" s="265"/>
      <c r="O60" s="265"/>
      <c r="P60" s="265"/>
      <c r="Q60" s="265"/>
      <c r="R60" s="265" t="s">
        <v>278</v>
      </c>
      <c r="S60" s="265"/>
      <c r="T60" s="265"/>
      <c r="U60" s="265"/>
      <c r="V60" s="266" t="s">
        <v>278</v>
      </c>
    </row>
    <row r="61" spans="1:22">
      <c r="A61" s="202"/>
      <c r="B61" s="222"/>
    </row>
  </sheetData>
  <pageMargins left="0.19685039370078741" right="0.23622047244094491" top="0.43307086614173229" bottom="0.35433070866141736" header="0.31496062992125984" footer="0.31496062992125984"/>
  <pageSetup paperSize="8" scale="61" orientation="portrait" horizontalDpi="300" verticalDpi="0" r:id="rId1"/>
  <ignoredErrors>
    <ignoredError sqref="D4" formula="1"/>
  </ignoredErrors>
</worksheet>
</file>

<file path=xl/worksheets/sheet6.xml><?xml version="1.0" encoding="utf-8"?>
<worksheet xmlns="http://schemas.openxmlformats.org/spreadsheetml/2006/main" xmlns:r="http://schemas.openxmlformats.org/officeDocument/2006/relationships">
  <sheetPr>
    <tabColor theme="4" tint="-0.249977111117893"/>
    <pageSetUpPr fitToPage="1"/>
  </sheetPr>
  <dimension ref="A1:W16"/>
  <sheetViews>
    <sheetView topLeftCell="A10" zoomScale="70" zoomScaleNormal="70" workbookViewId="0">
      <selection activeCell="O1" sqref="O1:O1048576"/>
    </sheetView>
  </sheetViews>
  <sheetFormatPr baseColWidth="10" defaultRowHeight="15"/>
  <cols>
    <col min="1" max="1" width="10.28515625" customWidth="1"/>
    <col min="2" max="2" width="15" customWidth="1"/>
    <col min="3" max="3" width="38.7109375" customWidth="1"/>
    <col min="4" max="4" width="15.5703125" customWidth="1"/>
  </cols>
  <sheetData>
    <row r="1" spans="1:23" ht="132.75" customHeight="1" thickBot="1">
      <c r="C1" s="20"/>
      <c r="D1" s="198" t="str">
        <f>'Rel Connaissances Sequences '!C1</f>
        <v xml:space="preserve">Démarche de l'ingénieur </v>
      </c>
      <c r="E1" s="198" t="str">
        <f>'Rel Connaissances Sequences '!D1</f>
        <v>Comment répondre au mieux à un besoin ?</v>
      </c>
      <c r="F1" s="198" t="str">
        <f>'Rel Connaissances Sequences '!E1</f>
        <v>Comment décrire et modifier le comportement d'un système ?</v>
      </c>
      <c r="G1" s="198" t="str">
        <f>'Rel Connaissances Sequences '!F1</f>
        <v>C'est quoi la juste consommation énergétique d'un système ?</v>
      </c>
      <c r="H1" s="198" t="str">
        <f>'Rel Connaissances Sequences '!G1</f>
        <v>Comment exploiter un modèle multiphysique ?</v>
      </c>
      <c r="I1" s="198" t="str">
        <f>'Rel Connaissances Sequences '!H1</f>
        <v>De l'usage d'un produit aux paramètres de sa conception.</v>
      </c>
      <c r="J1" s="198" t="str">
        <f>'Rel Connaissances Sequences '!I1</f>
        <v>Imaginer une architecture de transformation de mouvement.</v>
      </c>
      <c r="K1" s="198" t="str">
        <f>'Rel Connaissances Sequences '!J1</f>
        <v>Comment créer le mouvement ?</v>
      </c>
      <c r="L1" s="198" t="str">
        <f>'Rel Connaissances Sequences '!K1</f>
        <v>Comment circule l'information au sein d'un système ?</v>
      </c>
      <c r="M1" s="198" t="str">
        <f>'Rel Connaissances Sequences '!L1</f>
        <v>Comment modifier le mouvement ?</v>
      </c>
      <c r="N1" s="198" t="str">
        <f>'Rel Connaissances Sequences '!M1</f>
        <v>Pourquoi ça résiste ?</v>
      </c>
      <c r="O1" s="198" t="str">
        <f>'Rel Connaissances Sequences '!N1</f>
        <v>Que peut on espérer en termes d'autonomie des  énergies embarquées ?</v>
      </c>
      <c r="P1" s="198" t="str">
        <f>'Rel Connaissances Sequences '!O1</f>
        <v>Quelles solutions pour un déplacement omnidirectionnel ?</v>
      </c>
      <c r="Q1" s="198" t="str">
        <f>'Rel Connaissances Sequences '!P1</f>
        <v>Comment mesurer les performances d'un système ?</v>
      </c>
      <c r="R1" s="198" t="str">
        <f>'Rel Connaissances Sequences '!Q1</f>
        <v>Communiquer grâce aux réseaux</v>
      </c>
      <c r="S1" s="198" t="str">
        <f>'Rel Connaissances Sequences '!R1</f>
        <v>Quels sont les critères à respecter pour construire en zone sismique ?</v>
      </c>
      <c r="T1" s="198" t="str">
        <f>'Rel Connaissances Sequences '!S1</f>
        <v>Pourquoi et comment mesurer la masse d'un objet ou d'une personne ?</v>
      </c>
      <c r="U1" s="198" t="str">
        <f>'Rel Connaissances Sequences '!T1</f>
        <v>Peut on parler de produit propre ?</v>
      </c>
      <c r="V1" s="198" t="str">
        <f>'Rel Connaissances Sequences '!U1</f>
        <v>Comment contrôler la performance d'un système ?</v>
      </c>
      <c r="W1" s="198" t="str">
        <f>'Rel Connaissances Sequences '!V1</f>
        <v>Peut on réaliser un modèle prédictif ?</v>
      </c>
    </row>
    <row r="2" spans="1:23" ht="15.75" thickBot="1">
      <c r="C2" s="129"/>
      <c r="D2" s="213" t="s">
        <v>276</v>
      </c>
      <c r="E2" s="214"/>
      <c r="F2" s="214"/>
      <c r="G2" s="214"/>
      <c r="H2" s="214"/>
      <c r="I2" s="214"/>
      <c r="J2" s="214"/>
      <c r="K2" s="214"/>
      <c r="L2" s="214"/>
      <c r="M2" s="215"/>
      <c r="N2" s="319" t="s">
        <v>277</v>
      </c>
      <c r="O2" s="320"/>
      <c r="P2" s="320"/>
      <c r="Q2" s="320"/>
      <c r="R2" s="320"/>
      <c r="S2" s="320"/>
      <c r="T2" s="321"/>
      <c r="U2" s="321"/>
      <c r="V2" s="321"/>
      <c r="W2" s="322"/>
    </row>
    <row r="3" spans="1:23" ht="18.75">
      <c r="C3" s="126"/>
      <c r="D3" s="219" t="s">
        <v>280</v>
      </c>
      <c r="E3" s="220" t="s">
        <v>281</v>
      </c>
      <c r="F3" s="220" t="s">
        <v>282</v>
      </c>
      <c r="G3" s="220" t="s">
        <v>283</v>
      </c>
      <c r="H3" s="220" t="s">
        <v>284</v>
      </c>
      <c r="I3" s="220" t="s">
        <v>285</v>
      </c>
      <c r="J3" s="220" t="s">
        <v>286</v>
      </c>
      <c r="K3" s="220" t="s">
        <v>287</v>
      </c>
      <c r="L3" s="220" t="s">
        <v>288</v>
      </c>
      <c r="M3" s="221" t="s">
        <v>289</v>
      </c>
      <c r="N3" s="201" t="s">
        <v>290</v>
      </c>
      <c r="O3" s="197" t="s">
        <v>291</v>
      </c>
      <c r="P3" s="201" t="s">
        <v>292</v>
      </c>
      <c r="Q3" s="197" t="s">
        <v>293</v>
      </c>
      <c r="R3" s="201" t="s">
        <v>294</v>
      </c>
      <c r="S3" s="197" t="s">
        <v>295</v>
      </c>
      <c r="T3" s="201" t="s">
        <v>296</v>
      </c>
      <c r="U3" s="197" t="s">
        <v>297</v>
      </c>
      <c r="V3" s="201" t="s">
        <v>298</v>
      </c>
      <c r="W3" s="197" t="s">
        <v>299</v>
      </c>
    </row>
    <row r="4" spans="1:23" ht="72">
      <c r="A4" s="536" t="s">
        <v>238</v>
      </c>
      <c r="B4" s="253" t="s">
        <v>326</v>
      </c>
      <c r="C4" s="251" t="s">
        <v>248</v>
      </c>
      <c r="D4" s="257" t="str">
        <f>IF(COUNTIF('Rel Connaissances Sequences '!C7:C9,"x")&gt;0,"x","")</f>
        <v>x</v>
      </c>
      <c r="E4" s="257" t="str">
        <f>IF(COUNTIF('Rel Connaissances Sequences '!D7:D9,"x")&gt;0,"x","")</f>
        <v>x</v>
      </c>
      <c r="F4" s="257" t="str">
        <f>IF(COUNTIF('Rel Connaissances Sequences '!E7:E9,"x")&gt;0,"x","")</f>
        <v/>
      </c>
      <c r="G4" s="257" t="str">
        <f>IF(COUNTIF('Rel Connaissances Sequences '!F7:F9,"x")&gt;0,"x","")</f>
        <v/>
      </c>
      <c r="H4" s="257" t="str">
        <f>IF(COUNTIF('Rel Connaissances Sequences '!G7:G9,"x")&gt;0,"x","")</f>
        <v/>
      </c>
      <c r="I4" s="257" t="str">
        <f>IF(COUNTIF('Rel Connaissances Sequences '!H7:H9,"x")&gt;0,"x","")</f>
        <v/>
      </c>
      <c r="J4" s="257" t="str">
        <f>IF(COUNTIF('Rel Connaissances Sequences '!I7:I9,"x")&gt;0,"x","")</f>
        <v/>
      </c>
      <c r="K4" s="257" t="str">
        <f>IF(COUNTIF('Rel Connaissances Sequences '!J7:J9,"x")&gt;0,"x","")</f>
        <v/>
      </c>
      <c r="L4" s="257" t="str">
        <f>IF(COUNTIF('Rel Connaissances Sequences '!K7:K9,"x")&gt;0,"x","")</f>
        <v/>
      </c>
      <c r="M4" s="257" t="str">
        <f>IF(COUNTIF('Rel Connaissances Sequences '!L7:L9,"x")&gt;0,"x","")</f>
        <v/>
      </c>
      <c r="N4" s="257" t="str">
        <f>IF(COUNTIF('Rel Connaissances Sequences '!M7:M9,"x")&gt;0,"x","")</f>
        <v>x</v>
      </c>
      <c r="O4" s="257" t="str">
        <f>IF(COUNTIF('Rel Connaissances Sequences '!N7:N9,"x")&gt;0,"x","")</f>
        <v/>
      </c>
      <c r="P4" s="257" t="str">
        <f>IF(COUNTIF('Rel Connaissances Sequences '!O7:O9,"x")&gt;0,"x","")</f>
        <v/>
      </c>
      <c r="Q4" s="257" t="str">
        <f>IF(COUNTIF('Rel Connaissances Sequences '!P7:P9,"x")&gt;0,"x","")</f>
        <v/>
      </c>
      <c r="R4" s="257" t="str">
        <f>IF(COUNTIF('Rel Connaissances Sequences '!Q7:Q9,"x")&gt;0,"x","")</f>
        <v/>
      </c>
      <c r="S4" s="257" t="str">
        <f>IF(COUNTIF('Rel Connaissances Sequences '!R7:R9,"x")&gt;0,"x","")</f>
        <v>x</v>
      </c>
      <c r="T4" s="257" t="str">
        <f>IF(COUNTIF('Rel Connaissances Sequences '!S7:S9,"x")&gt;0,"x","")</f>
        <v/>
      </c>
      <c r="U4" s="257" t="str">
        <f>IF(COUNTIF('Rel Connaissances Sequences '!T7:T9,"x")&gt;0,"x","")</f>
        <v>x</v>
      </c>
      <c r="V4" s="257" t="str">
        <f>IF(COUNTIF('Rel Connaissances Sequences '!U7:U9,"x")&gt;0,"x","")</f>
        <v/>
      </c>
      <c r="W4" s="257" t="str">
        <f>IF(COUNTIF('Rel Connaissances Sequences '!V7:V9,"x")&gt;0,"x","")</f>
        <v/>
      </c>
    </row>
    <row r="5" spans="1:23" ht="100.5">
      <c r="A5" s="537"/>
      <c r="B5" s="538" t="s">
        <v>335</v>
      </c>
      <c r="C5" s="251" t="s">
        <v>251</v>
      </c>
      <c r="D5" s="257" t="str">
        <f>IF(COUNTIF('Rel Connaissances Sequences '!C10:C17,"x")+COUNTIF('Rel Connaissances Sequences '!C30:C34,"x")+COUNTIF('Rel Connaissances Sequences '!C43:C44,"x")+COUNTIF('Rel Connaissances Sequences '!C51:C53,"x")&gt;0,"x","")</f>
        <v>x</v>
      </c>
      <c r="E5" s="257" t="str">
        <f>IF(COUNTIF('Rel Connaissances Sequences '!D10:D17,"x")+COUNTIF('Rel Connaissances Sequences '!D30:D34,"x")+COUNTIF('Rel Connaissances Sequences '!D43:D44,"x")+COUNTIF('Rel Connaissances Sequences '!D51:D53,"x")&gt;0,"x","")</f>
        <v>x</v>
      </c>
      <c r="F5" s="257" t="str">
        <f>IF(COUNTIF('Rel Connaissances Sequences '!E10:E17,"x")+COUNTIF('Rel Connaissances Sequences '!E30:E34,"x")+COUNTIF('Rel Connaissances Sequences '!E43:E44,"x")+COUNTIF('Rel Connaissances Sequences '!E51:E53,"x")&gt;0,"x","")</f>
        <v>x</v>
      </c>
      <c r="G5" s="257" t="str">
        <f>IF(COUNTIF('Rel Connaissances Sequences '!F10:F17,"x")+COUNTIF('Rel Connaissances Sequences '!F30:F34,"x")+COUNTIF('Rel Connaissances Sequences '!F43:F44,"x")+COUNTIF('Rel Connaissances Sequences '!F51:F53,"x")&gt;0,"x","")</f>
        <v/>
      </c>
      <c r="H5" s="257" t="str">
        <f>IF(COUNTIF('Rel Connaissances Sequences '!G10:G17,"x")+COUNTIF('Rel Connaissances Sequences '!G30:G34,"x")+COUNTIF('Rel Connaissances Sequences '!G43:G44,"x")+COUNTIF('Rel Connaissances Sequences '!G51:G53,"x")&gt;0,"x","")</f>
        <v>x</v>
      </c>
      <c r="I5" s="257" t="str">
        <f>IF(COUNTIF('Rel Connaissances Sequences '!H10:H17,"x")+COUNTIF('Rel Connaissances Sequences '!H30:H34,"x")+COUNTIF('Rel Connaissances Sequences '!H43:H44,"x")+COUNTIF('Rel Connaissances Sequences '!H51:H53,"x")&gt;0,"x","")</f>
        <v/>
      </c>
      <c r="J5" s="257" t="str">
        <f>IF(COUNTIF('Rel Connaissances Sequences '!I10:I17,"x")+COUNTIF('Rel Connaissances Sequences '!I30:I34,"x")+COUNTIF('Rel Connaissances Sequences '!I43:I44,"x")+COUNTIF('Rel Connaissances Sequences '!I51:I53,"x")&gt;0,"x","")</f>
        <v/>
      </c>
      <c r="K5" s="257" t="str">
        <f>IF(COUNTIF('Rel Connaissances Sequences '!J10:J17,"x")+COUNTIF('Rel Connaissances Sequences '!J30:J34,"x")+COUNTIF('Rel Connaissances Sequences '!J43:J44,"x")+COUNTIF('Rel Connaissances Sequences '!J51:J53,"x")&gt;0,"x","")</f>
        <v>x</v>
      </c>
      <c r="L5" s="257" t="str">
        <f>IF(COUNTIF('Rel Connaissances Sequences '!K10:K17,"x")+COUNTIF('Rel Connaissances Sequences '!K30:K34,"x")+COUNTIF('Rel Connaissances Sequences '!K43:K44,"x")+COUNTIF('Rel Connaissances Sequences '!K51:K53,"x")&gt;0,"x","")</f>
        <v>x</v>
      </c>
      <c r="M5" s="257" t="str">
        <f>IF(COUNTIF('Rel Connaissances Sequences '!L10:L17,"x")+COUNTIF('Rel Connaissances Sequences '!L30:L34,"x")+COUNTIF('Rel Connaissances Sequences '!L43:L44,"x")+COUNTIF('Rel Connaissances Sequences '!L51:L53,"x")&gt;0,"x","")</f>
        <v>x</v>
      </c>
      <c r="N5" s="257" t="str">
        <f>IF(COUNTIF('Rel Connaissances Sequences '!M10:M17,"x")+COUNTIF('Rel Connaissances Sequences '!M30:M34,"x")+COUNTIF('Rel Connaissances Sequences '!M43:M44,"x")+COUNTIF('Rel Connaissances Sequences '!M51:M53,"x")&gt;0,"x","")</f>
        <v>x</v>
      </c>
      <c r="O5" s="257" t="str">
        <f>IF(COUNTIF('Rel Connaissances Sequences '!N10:N17,"x")+COUNTIF('Rel Connaissances Sequences '!N30:N34,"x")+COUNTIF('Rel Connaissances Sequences '!N43:N44,"x")+COUNTIF('Rel Connaissances Sequences '!N51:N53,"x")&gt;0,"x","")</f>
        <v>x</v>
      </c>
      <c r="P5" s="257" t="str">
        <f>IF(COUNTIF('Rel Connaissances Sequences '!O10:O17,"x")+COUNTIF('Rel Connaissances Sequences '!O30:O34,"x")+COUNTIF('Rel Connaissances Sequences '!O43:O44,"x")+COUNTIF('Rel Connaissances Sequences '!O51:O53,"x")&gt;0,"x","")</f>
        <v/>
      </c>
      <c r="Q5" s="257" t="str">
        <f>IF(COUNTIF('Rel Connaissances Sequences '!P10:P17,"x")+COUNTIF('Rel Connaissances Sequences '!P30:P34,"x")+COUNTIF('Rel Connaissances Sequences '!P43:P44,"x")+COUNTIF('Rel Connaissances Sequences '!P51:P53,"x")&gt;0,"x","")</f>
        <v/>
      </c>
      <c r="R5" s="257" t="str">
        <f>IF(COUNTIF('Rel Connaissances Sequences '!Q10:Q17,"x")+COUNTIF('Rel Connaissances Sequences '!Q30:Q34,"x")+COUNTIF('Rel Connaissances Sequences '!Q43:Q44,"x")+COUNTIF('Rel Connaissances Sequences '!Q51:Q53,"x")&gt;0,"x","")</f>
        <v>x</v>
      </c>
      <c r="S5" s="257" t="str">
        <f>IF(COUNTIF('Rel Connaissances Sequences '!R10:R17,"x")+COUNTIF('Rel Connaissances Sequences '!R30:R34,"x")+COUNTIF('Rel Connaissances Sequences '!R43:R44,"x")+COUNTIF('Rel Connaissances Sequences '!R51:R53,"x")&gt;0,"x","")</f>
        <v>x</v>
      </c>
      <c r="T5" s="257" t="str">
        <f>IF(COUNTIF('Rel Connaissances Sequences '!S10:S17,"x")+COUNTIF('Rel Connaissances Sequences '!S30:S34,"x")+COUNTIF('Rel Connaissances Sequences '!S43:S44,"x")+COUNTIF('Rel Connaissances Sequences '!S51:S53,"x")&gt;0,"x","")</f>
        <v>x</v>
      </c>
      <c r="U5" s="257" t="str">
        <f>IF(COUNTIF('Rel Connaissances Sequences '!T10:T17,"x")+COUNTIF('Rel Connaissances Sequences '!T30:T34,"x")+COUNTIF('Rel Connaissances Sequences '!T43:T44,"x")+COUNTIF('Rel Connaissances Sequences '!T51:T53,"x")&gt;0,"x","")</f>
        <v>x</v>
      </c>
      <c r="V5" s="257" t="str">
        <f>IF(COUNTIF('Rel Connaissances Sequences '!U10:U17,"x")+COUNTIF('Rel Connaissances Sequences '!U30:U34,"x")+COUNTIF('Rel Connaissances Sequences '!U43:U44,"x")+COUNTIF('Rel Connaissances Sequences '!U51:U53,"x")&gt;0,"x","")</f>
        <v>x</v>
      </c>
      <c r="W5" s="257" t="str">
        <f>IF(COUNTIF('Rel Connaissances Sequences '!V10:V17,"x")+COUNTIF('Rel Connaissances Sequences '!V30:V34,"x")+COUNTIF('Rel Connaissances Sequences '!V43:V44,"x")+COUNTIF('Rel Connaissances Sequences '!V51:V53,"x")&gt;0,"x","")</f>
        <v>x</v>
      </c>
    </row>
    <row r="6" spans="1:23" ht="72">
      <c r="A6" s="537"/>
      <c r="B6" s="538"/>
      <c r="C6" s="251" t="s">
        <v>252</v>
      </c>
      <c r="D6" s="257" t="str">
        <f>IF(COUNTIF('Rel Connaissances Sequences '!C10:C17,"x")+COUNTIF('Rel Connaissances Sequences '!C30:C34,"x")+COUNTIF('Rel Connaissances Sequences '!C43:C44,"x")+COUNTIF('Rel Connaissances Sequences '!C51:C53,"x")&gt;0,"x","")</f>
        <v>x</v>
      </c>
      <c r="E6" s="257" t="str">
        <f>IF(COUNTIF('Rel Connaissances Sequences '!D10:D17,"x")+COUNTIF('Rel Connaissances Sequences '!D30:D34,"x")+COUNTIF('Rel Connaissances Sequences '!D43:D44,"x")+COUNTIF('Rel Connaissances Sequences '!D51:D53,"x")&gt;0,"x","")</f>
        <v>x</v>
      </c>
      <c r="F6" s="257" t="str">
        <f>IF(COUNTIF('Rel Connaissances Sequences '!E10:E17,"x")+COUNTIF('Rel Connaissances Sequences '!E30:E34,"x")+COUNTIF('Rel Connaissances Sequences '!E43:E44,"x")+COUNTIF('Rel Connaissances Sequences '!E51:E53,"x")&gt;0,"x","")</f>
        <v>x</v>
      </c>
      <c r="G6" s="257" t="str">
        <f>IF(COUNTIF('Rel Connaissances Sequences '!F10:F17,"x")+COUNTIF('Rel Connaissances Sequences '!F30:F34,"x")+COUNTIF('Rel Connaissances Sequences '!F43:F44,"x")+COUNTIF('Rel Connaissances Sequences '!F51:F53,"x")&gt;0,"x","")</f>
        <v/>
      </c>
      <c r="H6" s="257" t="str">
        <f>IF(COUNTIF('Rel Connaissances Sequences '!G10:G17,"x")+COUNTIF('Rel Connaissances Sequences '!G30:G34,"x")+COUNTIF('Rel Connaissances Sequences '!G43:G44,"x")+COUNTIF('Rel Connaissances Sequences '!G51:G53,"x")&gt;0,"x","")</f>
        <v>x</v>
      </c>
      <c r="I6" s="257" t="str">
        <f>IF(COUNTIF('Rel Connaissances Sequences '!H10:H17,"x")+COUNTIF('Rel Connaissances Sequences '!H30:H34,"x")+COUNTIF('Rel Connaissances Sequences '!H43:H44,"x")+COUNTIF('Rel Connaissances Sequences '!H51:H53,"x")&gt;0,"x","")</f>
        <v/>
      </c>
      <c r="J6" s="257" t="str">
        <f>IF(COUNTIF('Rel Connaissances Sequences '!I10:I17,"x")+COUNTIF('Rel Connaissances Sequences '!I30:I34,"x")+COUNTIF('Rel Connaissances Sequences '!I43:I44,"x")+COUNTIF('Rel Connaissances Sequences '!I51:I53,"x")&gt;0,"x","")</f>
        <v/>
      </c>
      <c r="K6" s="257" t="str">
        <f>IF(COUNTIF('Rel Connaissances Sequences '!J10:J17,"x")+COUNTIF('Rel Connaissances Sequences '!J30:J34,"x")+COUNTIF('Rel Connaissances Sequences '!J43:J44,"x")+COUNTIF('Rel Connaissances Sequences '!J51:J53,"x")&gt;0,"x","")</f>
        <v>x</v>
      </c>
      <c r="L6" s="257" t="str">
        <f>IF(COUNTIF('Rel Connaissances Sequences '!K10:K17,"x")+COUNTIF('Rel Connaissances Sequences '!K30:K34,"x")+COUNTIF('Rel Connaissances Sequences '!K43:K44,"x")+COUNTIF('Rel Connaissances Sequences '!K51:K53,"x")&gt;0,"x","")</f>
        <v>x</v>
      </c>
      <c r="M6" s="257" t="str">
        <f>IF(COUNTIF('Rel Connaissances Sequences '!L10:L17,"x")+COUNTIF('Rel Connaissances Sequences '!L30:L34,"x")+COUNTIF('Rel Connaissances Sequences '!L43:L44,"x")+COUNTIF('Rel Connaissances Sequences '!L51:L53,"x")&gt;0,"x","")</f>
        <v>x</v>
      </c>
      <c r="N6" s="257" t="str">
        <f>IF(COUNTIF('Rel Connaissances Sequences '!M10:M17,"x")+COUNTIF('Rel Connaissances Sequences '!M30:M34,"x")+COUNTIF('Rel Connaissances Sequences '!M43:M44,"x")+COUNTIF('Rel Connaissances Sequences '!M51:M53,"x")&gt;0,"x","")</f>
        <v>x</v>
      </c>
      <c r="O6" s="257" t="str">
        <f>IF(COUNTIF('Rel Connaissances Sequences '!N10:N17,"x")+COUNTIF('Rel Connaissances Sequences '!N30:N34,"x")+COUNTIF('Rel Connaissances Sequences '!N43:N44,"x")+COUNTIF('Rel Connaissances Sequences '!N51:N53,"x")&gt;0,"x","")</f>
        <v>x</v>
      </c>
      <c r="P6" s="257" t="str">
        <f>IF(COUNTIF('Rel Connaissances Sequences '!O10:O17,"x")+COUNTIF('Rel Connaissances Sequences '!O30:O34,"x")+COUNTIF('Rel Connaissances Sequences '!O43:O44,"x")+COUNTIF('Rel Connaissances Sequences '!O51:O53,"x")&gt;0,"x","")</f>
        <v/>
      </c>
      <c r="Q6" s="257" t="str">
        <f>IF(COUNTIF('Rel Connaissances Sequences '!P10:P17,"x")+COUNTIF('Rel Connaissances Sequences '!P30:P34,"x")+COUNTIF('Rel Connaissances Sequences '!P43:P44,"x")+COUNTIF('Rel Connaissances Sequences '!P51:P53,"x")&gt;0,"x","")</f>
        <v/>
      </c>
      <c r="R6" s="257" t="str">
        <f>IF(COUNTIF('Rel Connaissances Sequences '!Q10:Q17,"x")+COUNTIF('Rel Connaissances Sequences '!Q30:Q34,"x")+COUNTIF('Rel Connaissances Sequences '!Q43:Q44,"x")+COUNTIF('Rel Connaissances Sequences '!Q51:Q53,"x")&gt;0,"x","")</f>
        <v>x</v>
      </c>
      <c r="S6" s="257" t="str">
        <f>IF(COUNTIF('Rel Connaissances Sequences '!R10:R17,"x")+COUNTIF('Rel Connaissances Sequences '!R30:R34,"x")+COUNTIF('Rel Connaissances Sequences '!R43:R44,"x")+COUNTIF('Rel Connaissances Sequences '!R51:R53,"x")&gt;0,"x","")</f>
        <v>x</v>
      </c>
      <c r="T6" s="257" t="str">
        <f>IF(COUNTIF('Rel Connaissances Sequences '!S10:S17,"x")+COUNTIF('Rel Connaissances Sequences '!S30:S34,"x")+COUNTIF('Rel Connaissances Sequences '!S43:S44,"x")+COUNTIF('Rel Connaissances Sequences '!S51:S53,"x")&gt;0,"x","")</f>
        <v>x</v>
      </c>
      <c r="U6" s="257" t="str">
        <f>IF(COUNTIF('Rel Connaissances Sequences '!T10:T17,"x")+COUNTIF('Rel Connaissances Sequences '!T30:T34,"x")+COUNTIF('Rel Connaissances Sequences '!T43:T44,"x")+COUNTIF('Rel Connaissances Sequences '!T51:T53,"x")&gt;0,"x","")</f>
        <v>x</v>
      </c>
      <c r="V6" s="257" t="str">
        <f>IF(COUNTIF('Rel Connaissances Sequences '!U10:U17,"x")+COUNTIF('Rel Connaissances Sequences '!U30:U34,"x")+COUNTIF('Rel Connaissances Sequences '!U43:U44,"x")+COUNTIF('Rel Connaissances Sequences '!U51:U53,"x")&gt;0,"x","")</f>
        <v>x</v>
      </c>
      <c r="W6" s="257" t="str">
        <f>IF(COUNTIF('Rel Connaissances Sequences '!V10:V17,"x")+COUNTIF('Rel Connaissances Sequences '!V30:V34,"x")+COUNTIF('Rel Connaissances Sequences '!V43:V44,"x")+COUNTIF('Rel Connaissances Sequences '!V51:V53,"x")&gt;0,"x","")</f>
        <v>x</v>
      </c>
    </row>
    <row r="7" spans="1:23" ht="129">
      <c r="A7" s="537"/>
      <c r="B7" s="253" t="s">
        <v>327</v>
      </c>
      <c r="C7" s="252" t="s">
        <v>253</v>
      </c>
      <c r="D7" s="257" t="str">
        <f>IF(COUNTIF('Rel Connaissances Sequences '!C55,"x")&gt;0,"x","")</f>
        <v>x</v>
      </c>
      <c r="E7" s="257" t="str">
        <f>IF(COUNTIF('Rel Connaissances Sequences '!D55,"x")&gt;0,"x","")</f>
        <v/>
      </c>
      <c r="F7" s="257" t="str">
        <f>IF(COUNTIF('Rel Connaissances Sequences '!E55,"x")&gt;0,"x","")</f>
        <v/>
      </c>
      <c r="G7" s="257" t="str">
        <f>IF(COUNTIF('Rel Connaissances Sequences '!F55,"x")&gt;0,"x","")</f>
        <v>x</v>
      </c>
      <c r="H7" s="257" t="str">
        <f>IF(COUNTIF('Rel Connaissances Sequences '!G55,"x")&gt;0,"x","")</f>
        <v>x</v>
      </c>
      <c r="I7" s="257" t="str">
        <f>IF(COUNTIF('Rel Connaissances Sequences '!H55,"x")&gt;0,"x","")</f>
        <v/>
      </c>
      <c r="J7" s="257" t="str">
        <f>IF(COUNTIF('Rel Connaissances Sequences '!I55,"x")&gt;0,"x","")</f>
        <v/>
      </c>
      <c r="K7" s="257" t="str">
        <f>IF(COUNTIF('Rel Connaissances Sequences '!J55,"x")&gt;0,"x","")</f>
        <v/>
      </c>
      <c r="L7" s="257" t="str">
        <f>IF(COUNTIF('Rel Connaissances Sequences '!K55,"x")&gt;0,"x","")</f>
        <v/>
      </c>
      <c r="M7" s="257" t="str">
        <f>IF(COUNTIF('Rel Connaissances Sequences '!L55,"x")&gt;0,"x","")</f>
        <v/>
      </c>
      <c r="N7" s="257" t="str">
        <f>IF(COUNTIF('Rel Connaissances Sequences '!M55,"x")&gt;0,"x","")</f>
        <v/>
      </c>
      <c r="O7" s="257" t="str">
        <f>IF(COUNTIF('Rel Connaissances Sequences '!N55,"x")&gt;0,"x","")</f>
        <v/>
      </c>
      <c r="P7" s="257" t="str">
        <f>IF(COUNTIF('Rel Connaissances Sequences '!O55,"x")&gt;0,"x","")</f>
        <v/>
      </c>
      <c r="Q7" s="257" t="str">
        <f>IF(COUNTIF('Rel Connaissances Sequences '!P55,"x")&gt;0,"x","")</f>
        <v>x</v>
      </c>
      <c r="R7" s="257" t="str">
        <f>IF(COUNTIF('Rel Connaissances Sequences '!Q55,"x")&gt;0,"x","")</f>
        <v/>
      </c>
      <c r="S7" s="257" t="str">
        <f>IF(COUNTIF('Rel Connaissances Sequences '!R55,"x")&gt;0,"x","")</f>
        <v/>
      </c>
      <c r="T7" s="257" t="str">
        <f>IF(COUNTIF('Rel Connaissances Sequences '!S55,"x")&gt;0,"x","")</f>
        <v>x</v>
      </c>
      <c r="U7" s="257" t="str">
        <f>IF(COUNTIF('Rel Connaissances Sequences '!T55,"x")&gt;0,"x","")</f>
        <v/>
      </c>
      <c r="V7" s="257" t="str">
        <f>IF(COUNTIF('Rel Connaissances Sequences '!U55,"x")&gt;0,"x","")</f>
        <v/>
      </c>
      <c r="W7" s="257" t="str">
        <f>IF(COUNTIF('Rel Connaissances Sequences '!V55,"x")&gt;0,"x","")</f>
        <v>x</v>
      </c>
    </row>
    <row r="8" spans="1:23" ht="110.25">
      <c r="A8" s="536" t="s">
        <v>264</v>
      </c>
      <c r="B8" s="253" t="s">
        <v>328</v>
      </c>
      <c r="C8" s="251" t="s">
        <v>258</v>
      </c>
      <c r="D8" s="257" t="str">
        <f>IF(COUNTIF('Rel Connaissances Sequences '!C18:C22,"x")+COUNTIF('Rel Connaissances Sequences '!C35,"x")+COUNTIF('Rel Connaissances Sequences '!C44,"x")&gt;0,"x","")</f>
        <v>x</v>
      </c>
      <c r="E8" s="257" t="str">
        <f>IF(COUNTIF('Rel Connaissances Sequences '!D18:D22,"x")+COUNTIF('Rel Connaissances Sequences '!D35,"x")+COUNTIF('Rel Connaissances Sequences '!D44,"x")&gt;0,"x","")</f>
        <v/>
      </c>
      <c r="F8" s="257" t="str">
        <f>IF(COUNTIF('Rel Connaissances Sequences '!E18:E22,"x")+COUNTIF('Rel Connaissances Sequences '!E35,"x")+COUNTIF('Rel Connaissances Sequences '!E44,"x")&gt;0,"x","")</f>
        <v/>
      </c>
      <c r="G8" s="257" t="str">
        <f>IF(COUNTIF('Rel Connaissances Sequences '!F18:F22,"x")+COUNTIF('Rel Connaissances Sequences '!F35,"x")+COUNTIF('Rel Connaissances Sequences '!F44,"x")&gt;0,"x","")</f>
        <v>x</v>
      </c>
      <c r="H8" s="257" t="str">
        <f>IF(COUNTIF('Rel Connaissances Sequences '!G18:G22,"x")+COUNTIF('Rel Connaissances Sequences '!G35,"x")+COUNTIF('Rel Connaissances Sequences '!G44,"x")&gt;0,"x","")</f>
        <v>x</v>
      </c>
      <c r="I8" s="257" t="str">
        <f>IF(COUNTIF('Rel Connaissances Sequences '!H18:H22,"x")+COUNTIF('Rel Connaissances Sequences '!H35,"x")+COUNTIF('Rel Connaissances Sequences '!H44,"x")&gt;0,"x","")</f>
        <v/>
      </c>
      <c r="J8" s="257" t="str">
        <f>IF(COUNTIF('Rel Connaissances Sequences '!I18:I22,"x")+COUNTIF('Rel Connaissances Sequences '!I35,"x")+COUNTIF('Rel Connaissances Sequences '!I44,"x")&gt;0,"x","")</f>
        <v/>
      </c>
      <c r="K8" s="257" t="str">
        <f>IF(COUNTIF('Rel Connaissances Sequences '!J18:J22,"x")+COUNTIF('Rel Connaissances Sequences '!J35,"x")+COUNTIF('Rel Connaissances Sequences '!J44,"x")&gt;0,"x","")</f>
        <v>x</v>
      </c>
      <c r="L8" s="257" t="str">
        <f>IF(COUNTIF('Rel Connaissances Sequences '!K18:K22,"x")+COUNTIF('Rel Connaissances Sequences '!K35,"x")+COUNTIF('Rel Connaissances Sequences '!K44,"x")&gt;0,"x","")</f>
        <v>x</v>
      </c>
      <c r="M8" s="257" t="str">
        <f>IF(COUNTIF('Rel Connaissances Sequences '!L18:L22,"x")+COUNTIF('Rel Connaissances Sequences '!L35,"x")+COUNTIF('Rel Connaissances Sequences '!L44,"x")&gt;0,"x","")</f>
        <v>x</v>
      </c>
      <c r="N8" s="257" t="str">
        <f>IF(COUNTIF('Rel Connaissances Sequences '!M18:M22,"x")+COUNTIF('Rel Connaissances Sequences '!M35,"x")+COUNTIF('Rel Connaissances Sequences '!M44,"x")&gt;0,"x","")</f>
        <v>x</v>
      </c>
      <c r="O8" s="257" t="str">
        <f>IF(COUNTIF('Rel Connaissances Sequences '!N18:N22,"x")+COUNTIF('Rel Connaissances Sequences '!N35,"x")+COUNTIF('Rel Connaissances Sequences '!N44,"x")&gt;0,"x","")</f>
        <v>x</v>
      </c>
      <c r="P8" s="257" t="str">
        <f>IF(COUNTIF('Rel Connaissances Sequences '!O18:O22,"x")+COUNTIF('Rel Connaissances Sequences '!O35,"x")+COUNTIF('Rel Connaissances Sequences '!O44,"x")&gt;0,"x","")</f>
        <v>x</v>
      </c>
      <c r="Q8" s="257" t="str">
        <f>IF(COUNTIF('Rel Connaissances Sequences '!P18:P22,"x")+COUNTIF('Rel Connaissances Sequences '!P35,"x")+COUNTIF('Rel Connaissances Sequences '!P44,"x")&gt;0,"x","")</f>
        <v/>
      </c>
      <c r="R8" s="257" t="str">
        <f>IF(COUNTIF('Rel Connaissances Sequences '!Q18:Q22,"x")+COUNTIF('Rel Connaissances Sequences '!Q35,"x")+COUNTIF('Rel Connaissances Sequences '!Q44,"x")&gt;0,"x","")</f>
        <v/>
      </c>
      <c r="S8" s="257" t="str">
        <f>IF(COUNTIF('Rel Connaissances Sequences '!R18:R22,"x")+COUNTIF('Rel Connaissances Sequences '!R35,"x")+COUNTIF('Rel Connaissances Sequences '!R44,"x")&gt;0,"x","")</f>
        <v/>
      </c>
      <c r="T8" s="257" t="str">
        <f>IF(COUNTIF('Rel Connaissances Sequences '!S18:S22,"x")+COUNTIF('Rel Connaissances Sequences '!S35,"x")+COUNTIF('Rel Connaissances Sequences '!S44,"x")&gt;0,"x","")</f>
        <v>x</v>
      </c>
      <c r="U8" s="257" t="str">
        <f>IF(COUNTIF('Rel Connaissances Sequences '!T18:T22,"x")+COUNTIF('Rel Connaissances Sequences '!T35,"x")+COUNTIF('Rel Connaissances Sequences '!T44,"x")&gt;0,"x","")</f>
        <v>x</v>
      </c>
      <c r="V8" s="257" t="str">
        <f>IF(COUNTIF('Rel Connaissances Sequences '!U18:U22,"x")+COUNTIF('Rel Connaissances Sequences '!U35,"x")+COUNTIF('Rel Connaissances Sequences '!U44,"x")&gt;0,"x","")</f>
        <v/>
      </c>
      <c r="W8" s="257" t="str">
        <f>IF(COUNTIF('Rel Connaissances Sequences '!V18:V22,"x")+COUNTIF('Rel Connaissances Sequences '!V35,"x")+COUNTIF('Rel Connaissances Sequences '!V44,"x")&gt;0,"x","")</f>
        <v>x</v>
      </c>
    </row>
    <row r="9" spans="1:23" ht="76.5" customHeight="1">
      <c r="A9" s="537"/>
      <c r="B9" s="253" t="s">
        <v>329</v>
      </c>
      <c r="C9" s="251" t="s">
        <v>254</v>
      </c>
      <c r="D9" s="257" t="str">
        <f>IF(COUNTIF('Rel Connaissances Sequences '!C15,"x")+COUNTIF('Rel Connaissances Sequences '!C23:C27,"x")+COUNTIF('Rel Connaissances Sequences '!C30,"x")+COUNTIF('Rel Connaissances Sequences '!C33:C34,"x")+COUNTIF('Rel Connaissances Sequences '!C43,"x")+COUNTIF('Rel Connaissances Sequences '!C45,"x")+COUNTIF('Rel Connaissances Sequences '!C56,"x")&gt;0,"x","")</f>
        <v/>
      </c>
      <c r="E9" s="257" t="str">
        <f>IF(COUNTIF('Rel Connaissances Sequences '!D15,"x")+COUNTIF('Rel Connaissances Sequences '!D23:D27,"x")+COUNTIF('Rel Connaissances Sequences '!D30,"x")+COUNTIF('Rel Connaissances Sequences '!D33:D34,"x")+COUNTIF('Rel Connaissances Sequences '!D43,"x")+COUNTIF('Rel Connaissances Sequences '!D45,"x")+COUNTIF('Rel Connaissances Sequences '!D56,"x")&gt;0,"x","")</f>
        <v>x</v>
      </c>
      <c r="F9" s="257" t="str">
        <f>IF(COUNTIF('Rel Connaissances Sequences '!E15,"x")+COUNTIF('Rel Connaissances Sequences '!E23:E27,"x")+COUNTIF('Rel Connaissances Sequences '!E30,"x")+COUNTIF('Rel Connaissances Sequences '!E33:E34,"x")+COUNTIF('Rel Connaissances Sequences '!E43,"x")+COUNTIF('Rel Connaissances Sequences '!E45,"x")+COUNTIF('Rel Connaissances Sequences '!E56,"x")&gt;0,"x","")</f>
        <v>x</v>
      </c>
      <c r="G9" s="257" t="str">
        <f>IF(COUNTIF('Rel Connaissances Sequences '!F15,"x")+COUNTIF('Rel Connaissances Sequences '!F23:F27,"x")+COUNTIF('Rel Connaissances Sequences '!F30,"x")+COUNTIF('Rel Connaissances Sequences '!F33:F34,"x")+COUNTIF('Rel Connaissances Sequences '!F43,"x")+COUNTIF('Rel Connaissances Sequences '!F45,"x")+COUNTIF('Rel Connaissances Sequences '!F56,"x")&gt;0,"x","")</f>
        <v/>
      </c>
      <c r="H9" s="257" t="str">
        <f>IF(COUNTIF('Rel Connaissances Sequences '!G15,"x")+COUNTIF('Rel Connaissances Sequences '!G23:G27,"x")+COUNTIF('Rel Connaissances Sequences '!G30,"x")+COUNTIF('Rel Connaissances Sequences '!G33:G34,"x")+COUNTIF('Rel Connaissances Sequences '!G43,"x")+COUNTIF('Rel Connaissances Sequences '!G45,"x")+COUNTIF('Rel Connaissances Sequences '!G56,"x")&gt;0,"x","")</f>
        <v/>
      </c>
      <c r="I9" s="257" t="str">
        <f>IF(COUNTIF('Rel Connaissances Sequences '!H15,"x")+COUNTIF('Rel Connaissances Sequences '!H23:H27,"x")+COUNTIF('Rel Connaissances Sequences '!H30,"x")+COUNTIF('Rel Connaissances Sequences '!H33:H34,"x")+COUNTIF('Rel Connaissances Sequences '!H43,"x")+COUNTIF('Rel Connaissances Sequences '!H45,"x")+COUNTIF('Rel Connaissances Sequences '!H56,"x")&gt;0,"x","")</f>
        <v>x</v>
      </c>
      <c r="J9" s="257" t="str">
        <f>IF(COUNTIF('Rel Connaissances Sequences '!I15,"x")+COUNTIF('Rel Connaissances Sequences '!I23:I27,"x")+COUNTIF('Rel Connaissances Sequences '!I30,"x")+COUNTIF('Rel Connaissances Sequences '!I33:I34,"x")+COUNTIF('Rel Connaissances Sequences '!I43,"x")+COUNTIF('Rel Connaissances Sequences '!I45,"x")+COUNTIF('Rel Connaissances Sequences '!I56,"x")&gt;0,"x","")</f>
        <v>x</v>
      </c>
      <c r="K9" s="257" t="str">
        <f>IF(COUNTIF('Rel Connaissances Sequences '!J15,"x")+COUNTIF('Rel Connaissances Sequences '!J23:J27,"x")+COUNTIF('Rel Connaissances Sequences '!J30,"x")+COUNTIF('Rel Connaissances Sequences '!J33:J34,"x")+COUNTIF('Rel Connaissances Sequences '!J43,"x")+COUNTIF('Rel Connaissances Sequences '!J45,"x")+COUNTIF('Rel Connaissances Sequences '!J56,"x")&gt;0,"x","")</f>
        <v>x</v>
      </c>
      <c r="L9" s="257" t="str">
        <f>IF(COUNTIF('Rel Connaissances Sequences '!K15,"x")+COUNTIF('Rel Connaissances Sequences '!K23:K27,"x")+COUNTIF('Rel Connaissances Sequences '!K30,"x")+COUNTIF('Rel Connaissances Sequences '!K33:K34,"x")+COUNTIF('Rel Connaissances Sequences '!K43,"x")+COUNTIF('Rel Connaissances Sequences '!K45,"x")+COUNTIF('Rel Connaissances Sequences '!K56,"x")&gt;0,"x","")</f>
        <v>x</v>
      </c>
      <c r="M9" s="257" t="str">
        <f>IF(COUNTIF('Rel Connaissances Sequences '!L15,"x")+COUNTIF('Rel Connaissances Sequences '!L23:L27,"x")+COUNTIF('Rel Connaissances Sequences '!L30,"x")+COUNTIF('Rel Connaissances Sequences '!L33:L34,"x")+COUNTIF('Rel Connaissances Sequences '!L43,"x")+COUNTIF('Rel Connaissances Sequences '!L45,"x")+COUNTIF('Rel Connaissances Sequences '!L56,"x")&gt;0,"x","")</f>
        <v>x</v>
      </c>
      <c r="N9" s="257" t="str">
        <f>IF(COUNTIF('Rel Connaissances Sequences '!M15,"x")+COUNTIF('Rel Connaissances Sequences '!M23:M27,"x")+COUNTIF('Rel Connaissances Sequences '!M30,"x")+COUNTIF('Rel Connaissances Sequences '!M33:M34,"x")+COUNTIF('Rel Connaissances Sequences '!M43,"x")+COUNTIF('Rel Connaissances Sequences '!M45,"x")+COUNTIF('Rel Connaissances Sequences '!M56,"x")&gt;0,"x","")</f>
        <v>x</v>
      </c>
      <c r="O9" s="257" t="str">
        <f>IF(COUNTIF('Rel Connaissances Sequences '!N15,"x")+COUNTIF('Rel Connaissances Sequences '!N23:N27,"x")+COUNTIF('Rel Connaissances Sequences '!N30,"x")+COUNTIF('Rel Connaissances Sequences '!N33:N34,"x")+COUNTIF('Rel Connaissances Sequences '!N43,"x")+COUNTIF('Rel Connaissances Sequences '!N45,"x")+COUNTIF('Rel Connaissances Sequences '!N56,"x")&gt;0,"x","")</f>
        <v>x</v>
      </c>
      <c r="P9" s="257" t="str">
        <f>IF(COUNTIF('Rel Connaissances Sequences '!O15,"x")+COUNTIF('Rel Connaissances Sequences '!O23:O27,"x")+COUNTIF('Rel Connaissances Sequences '!O30,"x")+COUNTIF('Rel Connaissances Sequences '!O33:O34,"x")+COUNTIF('Rel Connaissances Sequences '!O43,"x")+COUNTIF('Rel Connaissances Sequences '!O45,"x")+COUNTIF('Rel Connaissances Sequences '!O56,"x")&gt;0,"x","")</f>
        <v>x</v>
      </c>
      <c r="Q9" s="257" t="str">
        <f>IF(COUNTIF('Rel Connaissances Sequences '!P15,"x")+COUNTIF('Rel Connaissances Sequences '!P23:P27,"x")+COUNTIF('Rel Connaissances Sequences '!P30,"x")+COUNTIF('Rel Connaissances Sequences '!P33:P34,"x")+COUNTIF('Rel Connaissances Sequences '!P43,"x")+COUNTIF('Rel Connaissances Sequences '!P45,"x")+COUNTIF('Rel Connaissances Sequences '!P56,"x")&gt;0,"x","")</f>
        <v/>
      </c>
      <c r="R9" s="257" t="str">
        <f>IF(COUNTIF('Rel Connaissances Sequences '!Q15,"x")+COUNTIF('Rel Connaissances Sequences '!Q23:Q27,"x")+COUNTIF('Rel Connaissances Sequences '!Q30,"x")+COUNTIF('Rel Connaissances Sequences '!Q33:Q34,"x")+COUNTIF('Rel Connaissances Sequences '!Q43,"x")+COUNTIF('Rel Connaissances Sequences '!Q45,"x")+COUNTIF('Rel Connaissances Sequences '!Q56,"x")&gt;0,"x","")</f>
        <v/>
      </c>
      <c r="S9" s="257" t="str">
        <f>IF(COUNTIF('Rel Connaissances Sequences '!R15,"x")+COUNTIF('Rel Connaissances Sequences '!R23:R27,"x")+COUNTIF('Rel Connaissances Sequences '!R30,"x")+COUNTIF('Rel Connaissances Sequences '!R33:R34,"x")+COUNTIF('Rel Connaissances Sequences '!R43,"x")+COUNTIF('Rel Connaissances Sequences '!R45,"x")+COUNTIF('Rel Connaissances Sequences '!R56,"x")&gt;0,"x","")</f>
        <v>x</v>
      </c>
      <c r="T9" s="257" t="str">
        <f>IF(COUNTIF('Rel Connaissances Sequences '!S15,"x")+COUNTIF('Rel Connaissances Sequences '!S23:S27,"x")+COUNTIF('Rel Connaissances Sequences '!S30,"x")+COUNTIF('Rel Connaissances Sequences '!S33:S34,"x")+COUNTIF('Rel Connaissances Sequences '!S43,"x")+COUNTIF('Rel Connaissances Sequences '!S45,"x")+COUNTIF('Rel Connaissances Sequences '!S56,"x")&gt;0,"x","")</f>
        <v>x</v>
      </c>
      <c r="U9" s="257" t="str">
        <f>IF(COUNTIF('Rel Connaissances Sequences '!T15,"x")+COUNTIF('Rel Connaissances Sequences '!T23:T27,"x")+COUNTIF('Rel Connaissances Sequences '!T30,"x")+COUNTIF('Rel Connaissances Sequences '!T33:T34,"x")+COUNTIF('Rel Connaissances Sequences '!T43,"x")+COUNTIF('Rel Connaissances Sequences '!T45,"x")+COUNTIF('Rel Connaissances Sequences '!T56,"x")&gt;0,"x","")</f>
        <v/>
      </c>
      <c r="V9" s="257" t="str">
        <f>IF(COUNTIF('Rel Connaissances Sequences '!U15,"x")+COUNTIF('Rel Connaissances Sequences '!U23:U27,"x")+COUNTIF('Rel Connaissances Sequences '!U30,"x")+COUNTIF('Rel Connaissances Sequences '!U33:U34,"x")+COUNTIF('Rel Connaissances Sequences '!U43,"x")+COUNTIF('Rel Connaissances Sequences '!U45,"x")+COUNTIF('Rel Connaissances Sequences '!U56,"x")&gt;0,"x","")</f>
        <v>x</v>
      </c>
      <c r="W9" s="257" t="str">
        <f>IF(COUNTIF('Rel Connaissances Sequences '!V15,"x")+COUNTIF('Rel Connaissances Sequences '!V23:V27,"x")+COUNTIF('Rel Connaissances Sequences '!V30,"x")+COUNTIF('Rel Connaissances Sequences '!V33:V34,"x")+COUNTIF('Rel Connaissances Sequences '!V43,"x")+COUNTIF('Rel Connaissances Sequences '!V45,"x")+COUNTIF('Rel Connaissances Sequences '!V56,"x")&gt;0,"x","")</f>
        <v/>
      </c>
    </row>
    <row r="10" spans="1:23" ht="37.5" customHeight="1">
      <c r="A10" s="537"/>
      <c r="B10" s="538" t="s">
        <v>336</v>
      </c>
      <c r="C10" s="251" t="s">
        <v>255</v>
      </c>
      <c r="D10" s="257" t="str">
        <f>IF(COUNTIF('Rel Connaissances Sequences '!C25,"x")+COUNTIF('Rel Connaissances Sequences '!C28:C29,"x")+COUNTIF('Rel Connaissances Sequences '!C43,"x")+COUNTIF('Rel Connaissances Sequences '!C56:C57,"x")&gt;0,"x","")</f>
        <v/>
      </c>
      <c r="E10" s="257" t="str">
        <f>IF(COUNTIF('Rel Connaissances Sequences '!D25,"x")+COUNTIF('Rel Connaissances Sequences '!D28:D29,"x")+COUNTIF('Rel Connaissances Sequences '!D43,"x")+COUNTIF('Rel Connaissances Sequences '!D56:D57,"x")&gt;0,"x","")</f>
        <v/>
      </c>
      <c r="F10" s="257" t="str">
        <f>IF(COUNTIF('Rel Connaissances Sequences '!E25,"x")+COUNTIF('Rel Connaissances Sequences '!E28:E29,"x")+COUNTIF('Rel Connaissances Sequences '!E43,"x")+COUNTIF('Rel Connaissances Sequences '!E56:E57,"x")&gt;0,"x","")</f>
        <v>x</v>
      </c>
      <c r="G10" s="257" t="str">
        <f>IF(COUNTIF('Rel Connaissances Sequences '!F25,"x")+COUNTIF('Rel Connaissances Sequences '!F28:F29,"x")+COUNTIF('Rel Connaissances Sequences '!F43,"x")+COUNTIF('Rel Connaissances Sequences '!F56:F57,"x")&gt;0,"x","")</f>
        <v/>
      </c>
      <c r="H10" s="257" t="str">
        <f>IF(COUNTIF('Rel Connaissances Sequences '!G25,"x")+COUNTIF('Rel Connaissances Sequences '!G28:G29,"x")+COUNTIF('Rel Connaissances Sequences '!G43,"x")+COUNTIF('Rel Connaissances Sequences '!G56:G57,"x")&gt;0,"x","")</f>
        <v>x</v>
      </c>
      <c r="I10" s="257" t="str">
        <f>IF(COUNTIF('Rel Connaissances Sequences '!H25,"x")+COUNTIF('Rel Connaissances Sequences '!H28:H29,"x")+COUNTIF('Rel Connaissances Sequences '!H43,"x")+COUNTIF('Rel Connaissances Sequences '!H56:H57,"x")&gt;0,"x","")</f>
        <v/>
      </c>
      <c r="J10" s="257" t="str">
        <f>IF(COUNTIF('Rel Connaissances Sequences '!I25,"x")+COUNTIF('Rel Connaissances Sequences '!I28:I29,"x")+COUNTIF('Rel Connaissances Sequences '!I43,"x")+COUNTIF('Rel Connaissances Sequences '!I56:I57,"x")&gt;0,"x","")</f>
        <v/>
      </c>
      <c r="K10" s="257" t="str">
        <f>IF(COUNTIF('Rel Connaissances Sequences '!J25,"x")+COUNTIF('Rel Connaissances Sequences '!J28:J29,"x")+COUNTIF('Rel Connaissances Sequences '!J43,"x")+COUNTIF('Rel Connaissances Sequences '!J56:J57,"x")&gt;0,"x","")</f>
        <v>x</v>
      </c>
      <c r="L10" s="257" t="str">
        <f>IF(COUNTIF('Rel Connaissances Sequences '!K25,"x")+COUNTIF('Rel Connaissances Sequences '!K28:K29,"x")+COUNTIF('Rel Connaissances Sequences '!K43,"x")+COUNTIF('Rel Connaissances Sequences '!K56:K57,"x")&gt;0,"x","")</f>
        <v/>
      </c>
      <c r="M10" s="257" t="str">
        <f>IF(COUNTIF('Rel Connaissances Sequences '!L25,"x")+COUNTIF('Rel Connaissances Sequences '!L28:L29,"x")+COUNTIF('Rel Connaissances Sequences '!L43,"x")+COUNTIF('Rel Connaissances Sequences '!L56:L57,"x")&gt;0,"x","")</f>
        <v/>
      </c>
      <c r="N10" s="257" t="str">
        <f>IF(COUNTIF('Rel Connaissances Sequences '!M25,"x")+COUNTIF('Rel Connaissances Sequences '!M28:M29,"x")+COUNTIF('Rel Connaissances Sequences '!M43,"x")+COUNTIF('Rel Connaissances Sequences '!M56:M57,"x")&gt;0,"x","")</f>
        <v>x</v>
      </c>
      <c r="O10" s="257" t="str">
        <f>IF(COUNTIF('Rel Connaissances Sequences '!N25,"x")+COUNTIF('Rel Connaissances Sequences '!N28:N29,"x")+COUNTIF('Rel Connaissances Sequences '!N43,"x")+COUNTIF('Rel Connaissances Sequences '!N56:N57,"x")&gt;0,"x","")</f>
        <v/>
      </c>
      <c r="P10" s="257" t="str">
        <f>IF(COUNTIF('Rel Connaissances Sequences '!O25,"x")+COUNTIF('Rel Connaissances Sequences '!O28:O29,"x")+COUNTIF('Rel Connaissances Sequences '!O43,"x")+COUNTIF('Rel Connaissances Sequences '!O56:O57,"x")&gt;0,"x","")</f>
        <v>x</v>
      </c>
      <c r="Q10" s="257" t="str">
        <f>IF(COUNTIF('Rel Connaissances Sequences '!P25,"x")+COUNTIF('Rel Connaissances Sequences '!P28:P29,"x")+COUNTIF('Rel Connaissances Sequences '!P43,"x")+COUNTIF('Rel Connaissances Sequences '!P56:P57,"x")&gt;0,"x","")</f>
        <v/>
      </c>
      <c r="R10" s="257" t="str">
        <f>IF(COUNTIF('Rel Connaissances Sequences '!Q25,"x")+COUNTIF('Rel Connaissances Sequences '!Q28:Q29,"x")+COUNTIF('Rel Connaissances Sequences '!Q43,"x")+COUNTIF('Rel Connaissances Sequences '!Q56:Q57,"x")&gt;0,"x","")</f>
        <v/>
      </c>
      <c r="S10" s="257" t="str">
        <f>IF(COUNTIF('Rel Connaissances Sequences '!R25,"x")+COUNTIF('Rel Connaissances Sequences '!R28:R29,"x")+COUNTIF('Rel Connaissances Sequences '!R43,"x")+COUNTIF('Rel Connaissances Sequences '!R56:R57,"x")&gt;0,"x","")</f>
        <v>x</v>
      </c>
      <c r="T10" s="257" t="str">
        <f>IF(COUNTIF('Rel Connaissances Sequences '!S25,"x")+COUNTIF('Rel Connaissances Sequences '!S28:S29,"x")+COUNTIF('Rel Connaissances Sequences '!S43,"x")+COUNTIF('Rel Connaissances Sequences '!S56:S57,"x")&gt;0,"x","")</f>
        <v>x</v>
      </c>
      <c r="U10" s="257" t="str">
        <f>IF(COUNTIF('Rel Connaissances Sequences '!T25,"x")+COUNTIF('Rel Connaissances Sequences '!T28:T29,"x")+COUNTIF('Rel Connaissances Sequences '!T43,"x")+COUNTIF('Rel Connaissances Sequences '!T56:T57,"x")&gt;0,"x","")</f>
        <v/>
      </c>
      <c r="V10" s="257" t="str">
        <f>IF(COUNTIF('Rel Connaissances Sequences '!U25,"x")+COUNTIF('Rel Connaissances Sequences '!U28:U29,"x")+COUNTIF('Rel Connaissances Sequences '!U43,"x")+COUNTIF('Rel Connaissances Sequences '!U56:U57,"x")&gt;0,"x","")</f>
        <v>x</v>
      </c>
      <c r="W10" s="257" t="str">
        <f>IF(COUNTIF('Rel Connaissances Sequences '!V25,"x")+COUNTIF('Rel Connaissances Sequences '!V28:V29,"x")+COUNTIF('Rel Connaissances Sequences '!V43,"x")+COUNTIF('Rel Connaissances Sequences '!V56:V57,"x")&gt;0,"x","")</f>
        <v>x</v>
      </c>
    </row>
    <row r="11" spans="1:23" ht="43.5">
      <c r="A11" s="537"/>
      <c r="B11" s="538"/>
      <c r="C11" s="251" t="s">
        <v>256</v>
      </c>
      <c r="D11" s="257" t="str">
        <f>IF(COUNTIF('Rel Connaissances Sequences '!C25,"x")+COUNTIF('Rel Connaissances Sequences '!C28:C29,"x")+COUNTIF('Rel Connaissances Sequences '!C43,"x")+COUNTIF('Rel Connaissances Sequences '!C56:C57,"x")&gt;0,"x","")</f>
        <v/>
      </c>
      <c r="E11" s="257" t="str">
        <f>IF(COUNTIF('Rel Connaissances Sequences '!D25,"x")+COUNTIF('Rel Connaissances Sequences '!D28:D29,"x")+COUNTIF('Rel Connaissances Sequences '!D43,"x")+COUNTIF('Rel Connaissances Sequences '!D56:D57,"x")&gt;0,"x","")</f>
        <v/>
      </c>
      <c r="F11" s="257" t="str">
        <f>IF(COUNTIF('Rel Connaissances Sequences '!E25,"x")+COUNTIF('Rel Connaissances Sequences '!E28:E29,"x")+COUNTIF('Rel Connaissances Sequences '!E43,"x")+COUNTIF('Rel Connaissances Sequences '!E56:E57,"x")&gt;0,"x","")</f>
        <v>x</v>
      </c>
      <c r="G11" s="257" t="str">
        <f>IF(COUNTIF('Rel Connaissances Sequences '!F25,"x")+COUNTIF('Rel Connaissances Sequences '!F28:F29,"x")+COUNTIF('Rel Connaissances Sequences '!F43,"x")+COUNTIF('Rel Connaissances Sequences '!F56:F57,"x")&gt;0,"x","")</f>
        <v/>
      </c>
      <c r="H11" s="257" t="str">
        <f>IF(COUNTIF('Rel Connaissances Sequences '!G25,"x")+COUNTIF('Rel Connaissances Sequences '!G28:G29,"x")+COUNTIF('Rel Connaissances Sequences '!G43,"x")+COUNTIF('Rel Connaissances Sequences '!G56:G57,"x")&gt;0,"x","")</f>
        <v>x</v>
      </c>
      <c r="I11" s="257" t="str">
        <f>IF(COUNTIF('Rel Connaissances Sequences '!H25,"x")+COUNTIF('Rel Connaissances Sequences '!H28:H29,"x")+COUNTIF('Rel Connaissances Sequences '!H43,"x")+COUNTIF('Rel Connaissances Sequences '!H56:H57,"x")&gt;0,"x","")</f>
        <v/>
      </c>
      <c r="J11" s="257" t="str">
        <f>IF(COUNTIF('Rel Connaissances Sequences '!I25,"x")+COUNTIF('Rel Connaissances Sequences '!I28:I29,"x")+COUNTIF('Rel Connaissances Sequences '!I43,"x")+COUNTIF('Rel Connaissances Sequences '!I56:I57,"x")&gt;0,"x","")</f>
        <v/>
      </c>
      <c r="K11" s="257" t="str">
        <f>IF(COUNTIF('Rel Connaissances Sequences '!J25,"x")+COUNTIF('Rel Connaissances Sequences '!J28:J29,"x")+COUNTIF('Rel Connaissances Sequences '!J43,"x")+COUNTIF('Rel Connaissances Sequences '!J56:J57,"x")&gt;0,"x","")</f>
        <v>x</v>
      </c>
      <c r="L11" s="257" t="str">
        <f>IF(COUNTIF('Rel Connaissances Sequences '!K25,"x")+COUNTIF('Rel Connaissances Sequences '!K28:K29,"x")+COUNTIF('Rel Connaissances Sequences '!K43,"x")+COUNTIF('Rel Connaissances Sequences '!K56:K57,"x")&gt;0,"x","")</f>
        <v/>
      </c>
      <c r="M11" s="257" t="str">
        <f>IF(COUNTIF('Rel Connaissances Sequences '!L25,"x")+COUNTIF('Rel Connaissances Sequences '!L28:L29,"x")+COUNTIF('Rel Connaissances Sequences '!L43,"x")+COUNTIF('Rel Connaissances Sequences '!L56:L57,"x")&gt;0,"x","")</f>
        <v/>
      </c>
      <c r="N11" s="257" t="str">
        <f>IF(COUNTIF('Rel Connaissances Sequences '!M25,"x")+COUNTIF('Rel Connaissances Sequences '!M28:M29,"x")+COUNTIF('Rel Connaissances Sequences '!M43,"x")+COUNTIF('Rel Connaissances Sequences '!M56:M57,"x")&gt;0,"x","")</f>
        <v>x</v>
      </c>
      <c r="O11" s="257" t="str">
        <f>IF(COUNTIF('Rel Connaissances Sequences '!N25,"x")+COUNTIF('Rel Connaissances Sequences '!N28:N29,"x")+COUNTIF('Rel Connaissances Sequences '!N43,"x")+COUNTIF('Rel Connaissances Sequences '!N56:N57,"x")&gt;0,"x","")</f>
        <v/>
      </c>
      <c r="P11" s="257" t="str">
        <f>IF(COUNTIF('Rel Connaissances Sequences '!O25,"x")+COUNTIF('Rel Connaissances Sequences '!O28:O29,"x")+COUNTIF('Rel Connaissances Sequences '!O43,"x")+COUNTIF('Rel Connaissances Sequences '!O56:O57,"x")&gt;0,"x","")</f>
        <v>x</v>
      </c>
      <c r="Q11" s="257" t="str">
        <f>IF(COUNTIF('Rel Connaissances Sequences '!P25,"x")+COUNTIF('Rel Connaissances Sequences '!P28:P29,"x")+COUNTIF('Rel Connaissances Sequences '!P43,"x")+COUNTIF('Rel Connaissances Sequences '!P56:P57,"x")&gt;0,"x","")</f>
        <v/>
      </c>
      <c r="R11" s="257" t="str">
        <f>IF(COUNTIF('Rel Connaissances Sequences '!Q25,"x")+COUNTIF('Rel Connaissances Sequences '!Q28:Q29,"x")+COUNTIF('Rel Connaissances Sequences '!Q43,"x")+COUNTIF('Rel Connaissances Sequences '!Q56:Q57,"x")&gt;0,"x","")</f>
        <v/>
      </c>
      <c r="S11" s="257" t="str">
        <f>IF(COUNTIF('Rel Connaissances Sequences '!R25,"x")+COUNTIF('Rel Connaissances Sequences '!R28:R29,"x")+COUNTIF('Rel Connaissances Sequences '!R43,"x")+COUNTIF('Rel Connaissances Sequences '!R56:R57,"x")&gt;0,"x","")</f>
        <v>x</v>
      </c>
      <c r="T11" s="257" t="str">
        <f>IF(COUNTIF('Rel Connaissances Sequences '!S25,"x")+COUNTIF('Rel Connaissances Sequences '!S28:S29,"x")+COUNTIF('Rel Connaissances Sequences '!S43,"x")+COUNTIF('Rel Connaissances Sequences '!S56:S57,"x")&gt;0,"x","")</f>
        <v>x</v>
      </c>
      <c r="U11" s="257" t="str">
        <f>IF(COUNTIF('Rel Connaissances Sequences '!T25,"x")+COUNTIF('Rel Connaissances Sequences '!T28:T29,"x")+COUNTIF('Rel Connaissances Sequences '!T43,"x")+COUNTIF('Rel Connaissances Sequences '!T56:T57,"x")&gt;0,"x","")</f>
        <v/>
      </c>
      <c r="V11" s="257" t="str">
        <f>IF(COUNTIF('Rel Connaissances Sequences '!U25,"x")+COUNTIF('Rel Connaissances Sequences '!U28:U29,"x")+COUNTIF('Rel Connaissances Sequences '!U43,"x")+COUNTIF('Rel Connaissances Sequences '!U56:U57,"x")&gt;0,"x","")</f>
        <v>x</v>
      </c>
      <c r="W11" s="257" t="str">
        <f>IF(COUNTIF('Rel Connaissances Sequences '!V25,"x")+COUNTIF('Rel Connaissances Sequences '!V28:V29,"x")+COUNTIF('Rel Connaissances Sequences '!V43,"x")+COUNTIF('Rel Connaissances Sequences '!V56:V57,"x")&gt;0,"x","")</f>
        <v>x</v>
      </c>
    </row>
    <row r="12" spans="1:23" ht="100.5">
      <c r="A12" s="537"/>
      <c r="B12" s="253" t="s">
        <v>330</v>
      </c>
      <c r="C12" s="251" t="s">
        <v>301</v>
      </c>
      <c r="D12" s="257" t="str">
        <f>IF(COUNTIF('Rel Connaissances Sequences '!C44,"x")+COUNTIF('Rel Connaissances Sequences '!C58:C60,"x")&gt;0,"x","")</f>
        <v/>
      </c>
      <c r="E12" s="257" t="str">
        <f>IF(COUNTIF('Rel Connaissances Sequences '!D44,"x")+COUNTIF('Rel Connaissances Sequences '!D58:D60,"x")&gt;0,"x","")</f>
        <v/>
      </c>
      <c r="F12" s="257" t="str">
        <f>IF(COUNTIF('Rel Connaissances Sequences '!E44,"x")+COUNTIF('Rel Connaissances Sequences '!E58:E60,"x")&gt;0,"x","")</f>
        <v/>
      </c>
      <c r="G12" s="257" t="str">
        <f>IF(COUNTIF('Rel Connaissances Sequences '!F44,"x")+COUNTIF('Rel Connaissances Sequences '!F58:F60,"x")&gt;0,"x","")</f>
        <v/>
      </c>
      <c r="H12" s="257" t="str">
        <f>IF(COUNTIF('Rel Connaissances Sequences '!G44,"x")+COUNTIF('Rel Connaissances Sequences '!G58:G60,"x")&gt;0,"x","")</f>
        <v>x</v>
      </c>
      <c r="I12" s="257" t="str">
        <f>IF(COUNTIF('Rel Connaissances Sequences '!H44,"x")+COUNTIF('Rel Connaissances Sequences '!H58:H60,"x")&gt;0,"x","")</f>
        <v>x</v>
      </c>
      <c r="J12" s="257" t="str">
        <f>IF(COUNTIF('Rel Connaissances Sequences '!I44,"x")+COUNTIF('Rel Connaissances Sequences '!I58:I60,"x")&gt;0,"x","")</f>
        <v/>
      </c>
      <c r="K12" s="257" t="str">
        <f>IF(COUNTIF('Rel Connaissances Sequences '!J44,"x")+COUNTIF('Rel Connaissances Sequences '!J58:J60,"x")&gt;0,"x","")</f>
        <v>x</v>
      </c>
      <c r="L12" s="257" t="str">
        <f>IF(COUNTIF('Rel Connaissances Sequences '!K44,"x")+COUNTIF('Rel Connaissances Sequences '!K58:K60,"x")&gt;0,"x","")</f>
        <v/>
      </c>
      <c r="M12" s="257" t="str">
        <f>IF(COUNTIF('Rel Connaissances Sequences '!L44,"x")+COUNTIF('Rel Connaissances Sequences '!L58:L60,"x")&gt;0,"x","")</f>
        <v/>
      </c>
      <c r="N12" s="257" t="str">
        <f>IF(COUNTIF('Rel Connaissances Sequences '!M44,"x")+COUNTIF('Rel Connaissances Sequences '!M58:M60,"x")&gt;0,"x","")</f>
        <v>x</v>
      </c>
      <c r="O12" s="257" t="str">
        <f>IF(COUNTIF('Rel Connaissances Sequences '!N44,"x")+COUNTIF('Rel Connaissances Sequences '!N58:N60,"x")&gt;0,"x","")</f>
        <v/>
      </c>
      <c r="P12" s="257" t="str">
        <f>IF(COUNTIF('Rel Connaissances Sequences '!O44,"x")+COUNTIF('Rel Connaissances Sequences '!O58:O60,"x")&gt;0,"x","")</f>
        <v/>
      </c>
      <c r="Q12" s="257" t="str">
        <f>IF(COUNTIF('Rel Connaissances Sequences '!P44,"x")+COUNTIF('Rel Connaissances Sequences '!P58:P60,"x")&gt;0,"x","")</f>
        <v/>
      </c>
      <c r="R12" s="257" t="str">
        <f>IF(COUNTIF('Rel Connaissances Sequences '!Q44,"x")+COUNTIF('Rel Connaissances Sequences '!Q58:Q60,"x")&gt;0,"x","")</f>
        <v/>
      </c>
      <c r="S12" s="257" t="str">
        <f>IF(COUNTIF('Rel Connaissances Sequences '!R44,"x")+COUNTIF('Rel Connaissances Sequences '!R58:R60,"x")&gt;0,"x","")</f>
        <v>x</v>
      </c>
      <c r="T12" s="257" t="str">
        <f>IF(COUNTIF('Rel Connaissances Sequences '!S44,"x")+COUNTIF('Rel Connaissances Sequences '!S58:S60,"x")&gt;0,"x","")</f>
        <v>x</v>
      </c>
      <c r="U12" s="257" t="str">
        <f>IF(COUNTIF('Rel Connaissances Sequences '!T44,"x")+COUNTIF('Rel Connaissances Sequences '!T58:T60,"x")&gt;0,"x","")</f>
        <v>x</v>
      </c>
      <c r="V12" s="257" t="str">
        <f>IF(COUNTIF('Rel Connaissances Sequences '!U44,"x")+COUNTIF('Rel Connaissances Sequences '!U58:U60,"x")&gt;0,"x","")</f>
        <v/>
      </c>
      <c r="W12" s="257" t="str">
        <f>IF(COUNTIF('Rel Connaissances Sequences '!V44,"x")+COUNTIF('Rel Connaissances Sequences '!V58:V60,"x")&gt;0,"x","")</f>
        <v>x</v>
      </c>
    </row>
    <row r="13" spans="1:23" ht="94.5">
      <c r="A13" s="536" t="s">
        <v>263</v>
      </c>
      <c r="B13" s="253" t="s">
        <v>331</v>
      </c>
      <c r="C13" s="251" t="s">
        <v>260</v>
      </c>
      <c r="D13" s="257" t="str">
        <f>IF(COUNTIF('Rel Connaissances Sequences '!C37,"x")+COUNTIF('Rel Connaissances Sequences '!C46:C47,"x")&gt;0,"x","")</f>
        <v/>
      </c>
      <c r="E13" s="257" t="str">
        <f>IF(COUNTIF('Rel Connaissances Sequences '!D37,"x")+COUNTIF('Rel Connaissances Sequences '!D46:D47,"x")&gt;0,"x","")</f>
        <v/>
      </c>
      <c r="F13" s="257" t="str">
        <f>IF(COUNTIF('Rel Connaissances Sequences '!E37,"x")+COUNTIF('Rel Connaissances Sequences '!E46:E47,"x")&gt;0,"x","")</f>
        <v/>
      </c>
      <c r="G13" s="257" t="str">
        <f>IF(COUNTIF('Rel Connaissances Sequences '!F37,"x")+COUNTIF('Rel Connaissances Sequences '!F46:F47,"x")&gt;0,"x","")</f>
        <v>x</v>
      </c>
      <c r="H13" s="257" t="str">
        <f>IF(COUNTIF('Rel Connaissances Sequences '!G37,"x")+COUNTIF('Rel Connaissances Sequences '!G46:G47,"x")&gt;0,"x","")</f>
        <v/>
      </c>
      <c r="I13" s="257" t="str">
        <f>IF(COUNTIF('Rel Connaissances Sequences '!H37,"x")+COUNTIF('Rel Connaissances Sequences '!H46:H47,"x")&gt;0,"x","")</f>
        <v/>
      </c>
      <c r="J13" s="257" t="str">
        <f>IF(COUNTIF('Rel Connaissances Sequences '!I37,"x")+COUNTIF('Rel Connaissances Sequences '!I46:I47,"x")&gt;0,"x","")</f>
        <v/>
      </c>
      <c r="K13" s="257" t="str">
        <f>IF(COUNTIF('Rel Connaissances Sequences '!J37,"x")+COUNTIF('Rel Connaissances Sequences '!J46:J47,"x")&gt;0,"x","")</f>
        <v/>
      </c>
      <c r="L13" s="257" t="str">
        <f>IF(COUNTIF('Rel Connaissances Sequences '!K37,"x")+COUNTIF('Rel Connaissances Sequences '!K46:K47,"x")&gt;0,"x","")</f>
        <v>x</v>
      </c>
      <c r="M13" s="257" t="str">
        <f>IF(COUNTIF('Rel Connaissances Sequences '!L37,"x")+COUNTIF('Rel Connaissances Sequences '!L46:L47,"x")&gt;0,"x","")</f>
        <v/>
      </c>
      <c r="N13" s="257" t="str">
        <f>IF(COUNTIF('Rel Connaissances Sequences '!M37,"x")+COUNTIF('Rel Connaissances Sequences '!M46:M47,"x")&gt;0,"x","")</f>
        <v/>
      </c>
      <c r="O13" s="257" t="str">
        <f>IF(COUNTIF('Rel Connaissances Sequences '!N37,"x")+COUNTIF('Rel Connaissances Sequences '!N46:N47,"x")&gt;0,"x","")</f>
        <v/>
      </c>
      <c r="P13" s="257" t="str">
        <f>IF(COUNTIF('Rel Connaissances Sequences '!O37,"x")+COUNTIF('Rel Connaissances Sequences '!O46:O47,"x")&gt;0,"x","")</f>
        <v/>
      </c>
      <c r="Q13" s="257" t="str">
        <f>IF(COUNTIF('Rel Connaissances Sequences '!P37,"x")+COUNTIF('Rel Connaissances Sequences '!P46:P47,"x")&gt;0,"x","")</f>
        <v>x</v>
      </c>
      <c r="R13" s="257" t="str">
        <f>IF(COUNTIF('Rel Connaissances Sequences '!Q37,"x")+COUNTIF('Rel Connaissances Sequences '!Q46:Q47,"x")&gt;0,"x","")</f>
        <v/>
      </c>
      <c r="S13" s="257" t="str">
        <f>IF(COUNTIF('Rel Connaissances Sequences '!R37,"x")+COUNTIF('Rel Connaissances Sequences '!R46:R47,"x")&gt;0,"x","")</f>
        <v/>
      </c>
      <c r="T13" s="257" t="str">
        <f>IF(COUNTIF('Rel Connaissances Sequences '!S37,"x")+COUNTIF('Rel Connaissances Sequences '!S46:S47,"x")&gt;0,"x","")</f>
        <v/>
      </c>
      <c r="U13" s="257" t="str">
        <f>IF(COUNTIF('Rel Connaissances Sequences '!T37,"x")+COUNTIF('Rel Connaissances Sequences '!T46:T47,"x")&gt;0,"x","")</f>
        <v/>
      </c>
      <c r="V13" s="257" t="str">
        <f>IF(COUNTIF('Rel Connaissances Sequences '!U37,"x")+COUNTIF('Rel Connaissances Sequences '!U46:U47,"x")&gt;0,"x","")</f>
        <v/>
      </c>
      <c r="W13" s="257" t="str">
        <f>IF(COUNTIF('Rel Connaissances Sequences '!V37,"x")+COUNTIF('Rel Connaissances Sequences '!V46:V47,"x")&gt;0,"x","")</f>
        <v/>
      </c>
    </row>
    <row r="14" spans="1:23" ht="78.75">
      <c r="A14" s="537"/>
      <c r="B14" s="253" t="s">
        <v>332</v>
      </c>
      <c r="C14" s="251" t="s">
        <v>261</v>
      </c>
      <c r="D14" s="257" t="str">
        <f>IF(COUNTIF('Rel Connaissances Sequences '!C36,"x")+COUNTIF('Rel Connaissances Sequences '!C34,"x")+COUNTIF('Rel Connaissances Sequences '!C48:C50,"x")+COUNTIF('Rel Connaissances Sequences '!C54,"x")&gt;0,"x","")</f>
        <v/>
      </c>
      <c r="E14" s="257" t="str">
        <f>IF(COUNTIF('Rel Connaissances Sequences '!D36,"x")+COUNTIF('Rel Connaissances Sequences '!D34,"x")+COUNTIF('Rel Connaissances Sequences '!D48:D50,"x")+COUNTIF('Rel Connaissances Sequences '!D54,"x")&gt;0,"x","")</f>
        <v/>
      </c>
      <c r="F14" s="257" t="str">
        <f>IF(COUNTIF('Rel Connaissances Sequences '!E36,"x")+COUNTIF('Rel Connaissances Sequences '!E34,"x")+COUNTIF('Rel Connaissances Sequences '!E48:E50,"x")+COUNTIF('Rel Connaissances Sequences '!E54,"x")&gt;0,"x","")</f>
        <v>x</v>
      </c>
      <c r="G14" s="257" t="str">
        <f>IF(COUNTIF('Rel Connaissances Sequences '!F36,"x")+COUNTIF('Rel Connaissances Sequences '!F34,"x")+COUNTIF('Rel Connaissances Sequences '!F48:F50,"x")+COUNTIF('Rel Connaissances Sequences '!F54,"x")&gt;0,"x","")</f>
        <v>x</v>
      </c>
      <c r="H14" s="257" t="str">
        <f>IF(COUNTIF('Rel Connaissances Sequences '!G36,"x")+COUNTIF('Rel Connaissances Sequences '!G34,"x")+COUNTIF('Rel Connaissances Sequences '!G48:G50,"x")+COUNTIF('Rel Connaissances Sequences '!G54,"x")&gt;0,"x","")</f>
        <v/>
      </c>
      <c r="I14" s="257" t="str">
        <f>IF(COUNTIF('Rel Connaissances Sequences '!H36,"x")+COUNTIF('Rel Connaissances Sequences '!H34,"x")+COUNTIF('Rel Connaissances Sequences '!H48:H50,"x")+COUNTIF('Rel Connaissances Sequences '!H54,"x")&gt;0,"x","")</f>
        <v/>
      </c>
      <c r="J14" s="257" t="str">
        <f>IF(COUNTIF('Rel Connaissances Sequences '!I36,"x")+COUNTIF('Rel Connaissances Sequences '!I34,"x")+COUNTIF('Rel Connaissances Sequences '!I48:I50,"x")+COUNTIF('Rel Connaissances Sequences '!I54,"x")&gt;0,"x","")</f>
        <v/>
      </c>
      <c r="K14" s="257" t="str">
        <f>IF(COUNTIF('Rel Connaissances Sequences '!J36,"x")+COUNTIF('Rel Connaissances Sequences '!J34,"x")+COUNTIF('Rel Connaissances Sequences '!J48:J50,"x")+COUNTIF('Rel Connaissances Sequences '!J54,"x")&gt;0,"x","")</f>
        <v>x</v>
      </c>
      <c r="L14" s="257" t="str">
        <f>IF(COUNTIF('Rel Connaissances Sequences '!K36,"x")+COUNTIF('Rel Connaissances Sequences '!K34,"x")+COUNTIF('Rel Connaissances Sequences '!K48:K50,"x")+COUNTIF('Rel Connaissances Sequences '!K54,"x")&gt;0,"x","")</f>
        <v/>
      </c>
      <c r="M14" s="257" t="str">
        <f>IF(COUNTIF('Rel Connaissances Sequences '!L36,"x")+COUNTIF('Rel Connaissances Sequences '!L34,"x")+COUNTIF('Rel Connaissances Sequences '!L48:L50,"x")+COUNTIF('Rel Connaissances Sequences '!L54,"x")&gt;0,"x","")</f>
        <v/>
      </c>
      <c r="N14" s="257" t="str">
        <f>IF(COUNTIF('Rel Connaissances Sequences '!M36,"x")+COUNTIF('Rel Connaissances Sequences '!M34,"x")+COUNTIF('Rel Connaissances Sequences '!M48:M50,"x")+COUNTIF('Rel Connaissances Sequences '!M54,"x")&gt;0,"x","")</f>
        <v/>
      </c>
      <c r="O14" s="257" t="str">
        <f>IF(COUNTIF('Rel Connaissances Sequences '!N36,"x")+COUNTIF('Rel Connaissances Sequences '!N34,"x")+COUNTIF('Rel Connaissances Sequences '!N48:N50,"x")+COUNTIF('Rel Connaissances Sequences '!N54,"x")&gt;0,"x","")</f>
        <v/>
      </c>
      <c r="P14" s="257" t="str">
        <f>IF(COUNTIF('Rel Connaissances Sequences '!O36,"x")+COUNTIF('Rel Connaissances Sequences '!O34,"x")+COUNTIF('Rel Connaissances Sequences '!O48:O50,"x")+COUNTIF('Rel Connaissances Sequences '!O54,"x")&gt;0,"x","")</f>
        <v/>
      </c>
      <c r="Q14" s="257" t="str">
        <f>IF(COUNTIF('Rel Connaissances Sequences '!P36,"x")+COUNTIF('Rel Connaissances Sequences '!P34,"x")+COUNTIF('Rel Connaissances Sequences '!P48:P50,"x")+COUNTIF('Rel Connaissances Sequences '!P54,"x")&gt;0,"x","")</f>
        <v>x</v>
      </c>
      <c r="R14" s="257" t="str">
        <f>IF(COUNTIF('Rel Connaissances Sequences '!Q36,"x")+COUNTIF('Rel Connaissances Sequences '!Q34,"x")+COUNTIF('Rel Connaissances Sequences '!Q48:Q50,"x")+COUNTIF('Rel Connaissances Sequences '!Q54,"x")&gt;0,"x","")</f>
        <v>x</v>
      </c>
      <c r="S14" s="257" t="str">
        <f>IF(COUNTIF('Rel Connaissances Sequences '!R36,"x")+COUNTIF('Rel Connaissances Sequences '!R34,"x")+COUNTIF('Rel Connaissances Sequences '!R48:R50,"x")+COUNTIF('Rel Connaissances Sequences '!R54,"x")&gt;0,"x","")</f>
        <v>x</v>
      </c>
      <c r="T14" s="257" t="str">
        <f>IF(COUNTIF('Rel Connaissances Sequences '!S36,"x")+COUNTIF('Rel Connaissances Sequences '!S34,"x")+COUNTIF('Rel Connaissances Sequences '!S48:S50,"x")+COUNTIF('Rel Connaissances Sequences '!S54,"x")&gt;0,"x","")</f>
        <v/>
      </c>
      <c r="U14" s="257" t="str">
        <f>IF(COUNTIF('Rel Connaissances Sequences '!T36,"x")+COUNTIF('Rel Connaissances Sequences '!T34,"x")+COUNTIF('Rel Connaissances Sequences '!T48:T50,"x")+COUNTIF('Rel Connaissances Sequences '!T54,"x")&gt;0,"x","")</f>
        <v/>
      </c>
      <c r="V14" s="257" t="str">
        <f>IF(COUNTIF('Rel Connaissances Sequences '!U36,"x")+COUNTIF('Rel Connaissances Sequences '!U34,"x")+COUNTIF('Rel Connaissances Sequences '!U48:U50,"x")+COUNTIF('Rel Connaissances Sequences '!U54,"x")&gt;0,"x","")</f>
        <v/>
      </c>
      <c r="W14" s="257" t="str">
        <f>IF(COUNTIF('Rel Connaissances Sequences '!V36,"x")+COUNTIF('Rel Connaissances Sequences '!V34,"x")+COUNTIF('Rel Connaissances Sequences '!V48:V50,"x")+COUNTIF('Rel Connaissances Sequences '!V54,"x")&gt;0,"x","")</f>
        <v/>
      </c>
    </row>
    <row r="15" spans="1:23" ht="63">
      <c r="A15" s="536" t="s">
        <v>239</v>
      </c>
      <c r="B15" s="253" t="s">
        <v>333</v>
      </c>
      <c r="C15" s="251" t="s">
        <v>262</v>
      </c>
      <c r="D15" s="257" t="str">
        <f>IF(COUNTIF('Rel Connaissances Sequences '!C38:C40,"x")&gt;0,"x","")</f>
        <v>x</v>
      </c>
      <c r="E15" s="257" t="str">
        <f>IF(COUNTIF('Rel Connaissances Sequences '!D38:D40,"x")&gt;0,"x","")</f>
        <v>x</v>
      </c>
      <c r="F15" s="257" t="str">
        <f>IF(COUNTIF('Rel Connaissances Sequences '!E38:E40,"x")&gt;0,"x","")</f>
        <v/>
      </c>
      <c r="G15" s="257" t="str">
        <f>IF(COUNTIF('Rel Connaissances Sequences '!F38:F40,"x")&gt;0,"x","")</f>
        <v/>
      </c>
      <c r="H15" s="257" t="str">
        <f>IF(COUNTIF('Rel Connaissances Sequences '!G38:G40,"x")&gt;0,"x","")</f>
        <v/>
      </c>
      <c r="I15" s="257" t="str">
        <f>IF(COUNTIF('Rel Connaissances Sequences '!H38:H40,"x")&gt;0,"x","")</f>
        <v/>
      </c>
      <c r="J15" s="257" t="str">
        <f>IF(COUNTIF('Rel Connaissances Sequences '!I38:I40,"x")&gt;0,"x","")</f>
        <v/>
      </c>
      <c r="K15" s="257" t="str">
        <f>IF(COUNTIF('Rel Connaissances Sequences '!J38:J40,"x")&gt;0,"x","")</f>
        <v/>
      </c>
      <c r="L15" s="257" t="str">
        <f>IF(COUNTIF('Rel Connaissances Sequences '!K38:K40,"x")&gt;0,"x","")</f>
        <v/>
      </c>
      <c r="M15" s="257" t="str">
        <f>IF(COUNTIF('Rel Connaissances Sequences '!L38:L40,"x")&gt;0,"x","")</f>
        <v/>
      </c>
      <c r="N15" s="257" t="str">
        <f>IF(COUNTIF('Rel Connaissances Sequences '!M38:M40,"x")&gt;0,"x","")</f>
        <v/>
      </c>
      <c r="O15" s="257" t="str">
        <f>IF(COUNTIF('Rel Connaissances Sequences '!N38:N40,"x")&gt;0,"x","")</f>
        <v/>
      </c>
      <c r="P15" s="257" t="str">
        <f>IF(COUNTIF('Rel Connaissances Sequences '!O38:O40,"x")&gt;0,"x","")</f>
        <v/>
      </c>
      <c r="Q15" s="257" t="str">
        <f>IF(COUNTIF('Rel Connaissances Sequences '!P38:P40,"x")&gt;0,"x","")</f>
        <v/>
      </c>
      <c r="R15" s="257" t="str">
        <f>IF(COUNTIF('Rel Connaissances Sequences '!Q38:Q40,"x")&gt;0,"x","")</f>
        <v/>
      </c>
      <c r="S15" s="257" t="str">
        <f>IF(COUNTIF('Rel Connaissances Sequences '!R38:R40,"x")&gt;0,"x","")</f>
        <v/>
      </c>
      <c r="T15" s="257" t="str">
        <f>IF(COUNTIF('Rel Connaissances Sequences '!S38:S40,"x")&gt;0,"x","")</f>
        <v/>
      </c>
      <c r="U15" s="257" t="str">
        <f>IF(COUNTIF('Rel Connaissances Sequences '!T38:T40,"x")&gt;0,"x","")</f>
        <v/>
      </c>
      <c r="V15" s="257" t="str">
        <f>IF(COUNTIF('Rel Connaissances Sequences '!U38:U40,"x")&gt;0,"x","")</f>
        <v/>
      </c>
      <c r="W15" s="257" t="str">
        <f>IF(COUNTIF('Rel Connaissances Sequences '!V38:V40,"x")&gt;0,"x","")</f>
        <v/>
      </c>
    </row>
    <row r="16" spans="1:23" ht="86.25">
      <c r="A16" s="537"/>
      <c r="B16" s="253" t="s">
        <v>334</v>
      </c>
      <c r="C16" s="251" t="s">
        <v>257</v>
      </c>
      <c r="D16" s="257" t="str">
        <f>IF(COUNTIF('Rel Connaissances Sequences '!C41:C42,"x")&gt;0,"x","")</f>
        <v/>
      </c>
      <c r="E16" s="257" t="str">
        <f>IF(COUNTIF('Rel Connaissances Sequences '!D41:D42,"x")&gt;0,"x","")</f>
        <v/>
      </c>
      <c r="F16" s="257" t="str">
        <f>IF(COUNTIF('Rel Connaissances Sequences '!E41:E42,"x")&gt;0,"x","")</f>
        <v>x</v>
      </c>
      <c r="G16" s="257" t="str">
        <f>IF(COUNTIF('Rel Connaissances Sequences '!F41:F42,"x")&gt;0,"x","")</f>
        <v/>
      </c>
      <c r="H16" s="257" t="str">
        <f>IF(COUNTIF('Rel Connaissances Sequences '!G41:G42,"x")&gt;0,"x","")</f>
        <v>x</v>
      </c>
      <c r="I16" s="257" t="str">
        <f>IF(COUNTIF('Rel Connaissances Sequences '!H41:H42,"x")&gt;0,"x","")</f>
        <v/>
      </c>
      <c r="J16" s="257" t="str">
        <f>IF(COUNTIF('Rel Connaissances Sequences '!I41:I42,"x")&gt;0,"x","")</f>
        <v>x</v>
      </c>
      <c r="K16" s="257" t="str">
        <f>IF(COUNTIF('Rel Connaissances Sequences '!J41:J42,"x")&gt;0,"x","")</f>
        <v/>
      </c>
      <c r="L16" s="257" t="str">
        <f>IF(COUNTIF('Rel Connaissances Sequences '!K41:K42,"x")&gt;0,"x","")</f>
        <v/>
      </c>
      <c r="M16" s="257" t="str">
        <f>IF(COUNTIF('Rel Connaissances Sequences '!L41:L42,"x")&gt;0,"x","")</f>
        <v/>
      </c>
      <c r="N16" s="257" t="str">
        <f>IF(COUNTIF('Rel Connaissances Sequences '!M41:M42,"x")&gt;0,"x","")</f>
        <v/>
      </c>
      <c r="O16" s="257" t="str">
        <f>IF(COUNTIF('Rel Connaissances Sequences '!N41:N42,"x")&gt;0,"x","")</f>
        <v/>
      </c>
      <c r="P16" s="257" t="str">
        <f>IF(COUNTIF('Rel Connaissances Sequences '!O41:O42,"x")&gt;0,"x","")</f>
        <v/>
      </c>
      <c r="Q16" s="257" t="str">
        <f>IF(COUNTIF('Rel Connaissances Sequences '!P41:P42,"x")&gt;0,"x","")</f>
        <v/>
      </c>
      <c r="R16" s="257" t="str">
        <f>IF(COUNTIF('Rel Connaissances Sequences '!Q41:Q42,"x")&gt;0,"x","")</f>
        <v/>
      </c>
      <c r="S16" s="257" t="str">
        <f>IF(COUNTIF('Rel Connaissances Sequences '!R41:R42,"x")&gt;0,"x","")</f>
        <v/>
      </c>
      <c r="T16" s="257" t="str">
        <f>IF(COUNTIF('Rel Connaissances Sequences '!S41:S42,"x")&gt;0,"x","")</f>
        <v/>
      </c>
      <c r="U16" s="257" t="str">
        <f>IF(COUNTIF('Rel Connaissances Sequences '!T41:T42,"x")&gt;0,"x","")</f>
        <v/>
      </c>
      <c r="V16" s="257" t="str">
        <f>IF(COUNTIF('Rel Connaissances Sequences '!U41:U42,"x")&gt;0,"x","")</f>
        <v/>
      </c>
      <c r="W16" s="257" t="str">
        <f>IF(COUNTIF('Rel Connaissances Sequences '!V41:V42,"x")&gt;0,"x","")</f>
        <v/>
      </c>
    </row>
  </sheetData>
  <mergeCells count="6">
    <mergeCell ref="A15:A16"/>
    <mergeCell ref="A4:A7"/>
    <mergeCell ref="B5:B6"/>
    <mergeCell ref="A8:A12"/>
    <mergeCell ref="B10:B11"/>
    <mergeCell ref="A13:A14"/>
  </mergeCells>
  <conditionalFormatting sqref="D4:W16">
    <cfRule type="containsText" dxfId="35" priority="1" operator="containsText" text="x">
      <formula>NOT(ISERROR(SEARCH("x",D4)))</formula>
    </cfRule>
  </conditionalFormatting>
  <pageMargins left="0.33" right="0.16" top="0.37" bottom="0.36" header="0.31496062992125984" footer="0.31496062992125984"/>
  <pageSetup paperSize="8" scale="48" orientation="landscape" verticalDpi="0" r:id="rId1"/>
  <drawing r:id="rId2"/>
</worksheet>
</file>

<file path=xl/worksheets/sheet7.xml><?xml version="1.0" encoding="utf-8"?>
<worksheet xmlns="http://schemas.openxmlformats.org/spreadsheetml/2006/main" xmlns:r="http://schemas.openxmlformats.org/officeDocument/2006/relationships">
  <dimension ref="A1:D70"/>
  <sheetViews>
    <sheetView zoomScale="115" zoomScaleNormal="115" workbookViewId="0">
      <selection activeCell="C25" sqref="C25"/>
    </sheetView>
  </sheetViews>
  <sheetFormatPr baseColWidth="10" defaultRowHeight="15"/>
  <cols>
    <col min="2" max="2" width="22.42578125" customWidth="1"/>
    <col min="3" max="3" width="112.28515625" customWidth="1"/>
  </cols>
  <sheetData>
    <row r="1" spans="1:4" ht="45.75" customHeight="1" thickBot="1">
      <c r="A1" s="539" t="s">
        <v>371</v>
      </c>
      <c r="B1" s="539"/>
      <c r="C1" s="540"/>
    </row>
    <row r="2" spans="1:4" ht="14.25" customHeight="1">
      <c r="A2" s="542" t="s">
        <v>369</v>
      </c>
      <c r="B2" s="547" t="s">
        <v>372</v>
      </c>
      <c r="C2" s="275" t="s">
        <v>337</v>
      </c>
      <c r="D2" t="s">
        <v>546</v>
      </c>
    </row>
    <row r="3" spans="1:4" ht="12" customHeight="1">
      <c r="A3" s="543"/>
      <c r="B3" s="548"/>
      <c r="C3" s="276" t="s">
        <v>338</v>
      </c>
    </row>
    <row r="4" spans="1:4" ht="15" customHeight="1">
      <c r="A4" s="543"/>
      <c r="B4" s="548"/>
      <c r="C4" s="277" t="s">
        <v>339</v>
      </c>
    </row>
    <row r="5" spans="1:4" ht="13.5" customHeight="1">
      <c r="A5" s="543"/>
      <c r="B5" s="548"/>
      <c r="C5" s="276" t="s">
        <v>340</v>
      </c>
    </row>
    <row r="6" spans="1:4" ht="13.5" customHeight="1">
      <c r="A6" s="543"/>
      <c r="B6" s="548"/>
      <c r="C6" s="277" t="s">
        <v>341</v>
      </c>
    </row>
    <row r="7" spans="1:4" ht="13.5" customHeight="1" thickBot="1">
      <c r="A7" s="543"/>
      <c r="B7" s="548"/>
      <c r="C7" s="473" t="s">
        <v>542</v>
      </c>
      <c r="D7" t="s">
        <v>541</v>
      </c>
    </row>
    <row r="8" spans="1:4">
      <c r="A8" s="543"/>
      <c r="B8" s="548" t="s">
        <v>373</v>
      </c>
      <c r="C8" s="465" t="s">
        <v>342</v>
      </c>
    </row>
    <row r="9" spans="1:4">
      <c r="A9" s="543"/>
      <c r="B9" s="548"/>
      <c r="C9" s="277" t="s">
        <v>343</v>
      </c>
    </row>
    <row r="10" spans="1:4">
      <c r="A10" s="543"/>
      <c r="B10" s="548"/>
      <c r="C10" s="276" t="s">
        <v>344</v>
      </c>
    </row>
    <row r="11" spans="1:4">
      <c r="A11" s="543"/>
      <c r="B11" s="548"/>
      <c r="C11" s="277" t="s">
        <v>345</v>
      </c>
    </row>
    <row r="12" spans="1:4">
      <c r="A12" s="543"/>
      <c r="B12" s="548"/>
      <c r="C12" s="276" t="s">
        <v>346</v>
      </c>
    </row>
    <row r="13" spans="1:4">
      <c r="A13" s="543"/>
      <c r="B13" s="548"/>
      <c r="C13" s="277" t="s">
        <v>347</v>
      </c>
    </row>
    <row r="14" spans="1:4">
      <c r="A14" s="543"/>
      <c r="B14" s="548"/>
      <c r="C14" s="276" t="s">
        <v>348</v>
      </c>
    </row>
    <row r="15" spans="1:4">
      <c r="A15" s="543"/>
      <c r="B15" s="548"/>
      <c r="C15" s="277" t="s">
        <v>349</v>
      </c>
    </row>
    <row r="16" spans="1:4" ht="15.75" thickBot="1">
      <c r="A16" s="543"/>
      <c r="B16" s="548"/>
      <c r="C16" s="283" t="s">
        <v>350</v>
      </c>
    </row>
    <row r="17" spans="1:4">
      <c r="A17" s="543"/>
      <c r="B17" s="548" t="s">
        <v>374</v>
      </c>
      <c r="C17" s="470" t="s">
        <v>351</v>
      </c>
    </row>
    <row r="18" spans="1:4">
      <c r="A18" s="543"/>
      <c r="B18" s="548"/>
      <c r="C18" s="279" t="s">
        <v>352</v>
      </c>
    </row>
    <row r="19" spans="1:4">
      <c r="A19" s="543"/>
      <c r="B19" s="548"/>
      <c r="C19" s="278" t="s">
        <v>353</v>
      </c>
    </row>
    <row r="20" spans="1:4">
      <c r="A20" s="543"/>
      <c r="B20" s="548"/>
      <c r="C20" s="279" t="s">
        <v>545</v>
      </c>
      <c r="D20" t="s">
        <v>541</v>
      </c>
    </row>
    <row r="21" spans="1:4">
      <c r="A21" s="543"/>
      <c r="B21" s="548"/>
      <c r="C21" s="278" t="s">
        <v>543</v>
      </c>
      <c r="D21" t="s">
        <v>541</v>
      </c>
    </row>
    <row r="22" spans="1:4" ht="15.75" thickBot="1">
      <c r="A22" s="543"/>
      <c r="B22" s="548"/>
      <c r="C22" s="471" t="s">
        <v>544</v>
      </c>
      <c r="D22" t="s">
        <v>541</v>
      </c>
    </row>
    <row r="23" spans="1:4">
      <c r="A23" s="543"/>
      <c r="B23" s="548" t="s">
        <v>375</v>
      </c>
      <c r="C23" s="465" t="s">
        <v>354</v>
      </c>
    </row>
    <row r="24" spans="1:4">
      <c r="A24" s="543"/>
      <c r="B24" s="548"/>
      <c r="C24" s="277" t="s">
        <v>355</v>
      </c>
    </row>
    <row r="25" spans="1:4">
      <c r="A25" s="543"/>
      <c r="B25" s="548"/>
      <c r="C25" s="276" t="s">
        <v>356</v>
      </c>
    </row>
    <row r="26" spans="1:4">
      <c r="A26" s="543"/>
      <c r="B26" s="548"/>
      <c r="C26" s="277" t="s">
        <v>357</v>
      </c>
    </row>
    <row r="27" spans="1:4" ht="15.75" thickBot="1">
      <c r="A27" s="543"/>
      <c r="B27" s="548"/>
      <c r="C27" s="283" t="s">
        <v>358</v>
      </c>
    </row>
    <row r="28" spans="1:4">
      <c r="A28" s="543"/>
      <c r="B28" s="548" t="s">
        <v>376</v>
      </c>
      <c r="C28" s="275" t="s">
        <v>359</v>
      </c>
    </row>
    <row r="29" spans="1:4">
      <c r="A29" s="543"/>
      <c r="B29" s="548"/>
      <c r="C29" s="276" t="s">
        <v>360</v>
      </c>
    </row>
    <row r="30" spans="1:4" ht="15.75" thickBot="1">
      <c r="A30" s="543"/>
      <c r="B30" s="548"/>
      <c r="C30" s="468" t="s">
        <v>361</v>
      </c>
    </row>
    <row r="31" spans="1:4">
      <c r="A31" s="543"/>
      <c r="B31" s="548" t="s">
        <v>377</v>
      </c>
      <c r="C31" s="465" t="s">
        <v>362</v>
      </c>
    </row>
    <row r="32" spans="1:4" ht="15.75" thickBot="1">
      <c r="A32" s="544"/>
      <c r="B32" s="548"/>
      <c r="C32" s="277" t="s">
        <v>363</v>
      </c>
    </row>
    <row r="33" spans="1:4">
      <c r="A33" s="542" t="s">
        <v>370</v>
      </c>
      <c r="B33" s="548"/>
      <c r="C33" s="472" t="s">
        <v>516</v>
      </c>
      <c r="D33" t="s">
        <v>538</v>
      </c>
    </row>
    <row r="34" spans="1:4" ht="15.75" thickBot="1">
      <c r="A34" s="543"/>
      <c r="B34" s="548"/>
      <c r="C34" s="280" t="s">
        <v>517</v>
      </c>
      <c r="D34" t="s">
        <v>538</v>
      </c>
    </row>
    <row r="35" spans="1:4" ht="25.5" customHeight="1">
      <c r="A35" s="543"/>
      <c r="B35" s="545" t="s">
        <v>378</v>
      </c>
      <c r="C35" s="469" t="s">
        <v>518</v>
      </c>
      <c r="D35" t="s">
        <v>538</v>
      </c>
    </row>
    <row r="36" spans="1:4" ht="13.5" customHeight="1">
      <c r="A36" s="543"/>
      <c r="B36" s="546"/>
      <c r="C36" s="277" t="s">
        <v>519</v>
      </c>
      <c r="D36" t="s">
        <v>538</v>
      </c>
    </row>
    <row r="37" spans="1:4" ht="18.75" customHeight="1">
      <c r="A37" s="543"/>
      <c r="B37" s="546"/>
      <c r="C37" s="464" t="s">
        <v>520</v>
      </c>
      <c r="D37" t="s">
        <v>538</v>
      </c>
    </row>
    <row r="38" spans="1:4" ht="15" customHeight="1">
      <c r="A38" s="543"/>
      <c r="B38" s="546"/>
      <c r="C38" s="277" t="s">
        <v>521</v>
      </c>
      <c r="D38" t="s">
        <v>538</v>
      </c>
    </row>
    <row r="39" spans="1:4" ht="15" customHeight="1">
      <c r="A39" s="543"/>
      <c r="B39" s="546"/>
      <c r="C39" s="276" t="s">
        <v>522</v>
      </c>
      <c r="D39" t="s">
        <v>538</v>
      </c>
    </row>
    <row r="40" spans="1:4" ht="15" customHeight="1" thickBot="1">
      <c r="A40" s="543"/>
      <c r="B40" s="546"/>
      <c r="C40" s="280" t="s">
        <v>523</v>
      </c>
      <c r="D40" t="s">
        <v>538</v>
      </c>
    </row>
    <row r="41" spans="1:4">
      <c r="A41" s="543"/>
      <c r="B41" s="541" t="s">
        <v>379</v>
      </c>
      <c r="C41" s="281" t="s">
        <v>524</v>
      </c>
      <c r="D41" t="s">
        <v>538</v>
      </c>
    </row>
    <row r="42" spans="1:4">
      <c r="A42" s="543"/>
      <c r="B42" s="541"/>
      <c r="C42" s="276" t="s">
        <v>525</v>
      </c>
      <c r="D42" t="s">
        <v>538</v>
      </c>
    </row>
    <row r="43" spans="1:4">
      <c r="A43" s="543"/>
      <c r="B43" s="541"/>
      <c r="C43" s="277" t="s">
        <v>364</v>
      </c>
      <c r="D43" t="s">
        <v>538</v>
      </c>
    </row>
    <row r="44" spans="1:4">
      <c r="A44" s="543"/>
      <c r="B44" s="541"/>
      <c r="C44" s="276" t="s">
        <v>365</v>
      </c>
      <c r="D44" t="s">
        <v>537</v>
      </c>
    </row>
    <row r="45" spans="1:4" ht="15.75" thickBot="1">
      <c r="A45" s="543"/>
      <c r="B45" s="541"/>
      <c r="C45" s="280" t="s">
        <v>540</v>
      </c>
      <c r="D45" t="s">
        <v>537</v>
      </c>
    </row>
    <row r="46" spans="1:4">
      <c r="A46" s="543"/>
      <c r="B46" s="541" t="s">
        <v>380</v>
      </c>
      <c r="C46" s="465" t="s">
        <v>526</v>
      </c>
      <c r="D46" t="s">
        <v>538</v>
      </c>
    </row>
    <row r="47" spans="1:4">
      <c r="A47" s="543"/>
      <c r="B47" s="541"/>
      <c r="C47" s="277" t="s">
        <v>527</v>
      </c>
      <c r="D47" t="s">
        <v>538</v>
      </c>
    </row>
    <row r="48" spans="1:4">
      <c r="A48" s="543"/>
      <c r="B48" s="541"/>
      <c r="C48" s="276" t="s">
        <v>528</v>
      </c>
      <c r="D48" t="s">
        <v>538</v>
      </c>
    </row>
    <row r="49" spans="1:4">
      <c r="A49" s="543"/>
      <c r="B49" s="541"/>
      <c r="C49" s="277" t="s">
        <v>366</v>
      </c>
      <c r="D49" t="s">
        <v>538</v>
      </c>
    </row>
    <row r="50" spans="1:4">
      <c r="A50" s="543"/>
      <c r="B50" s="541"/>
      <c r="C50" s="276" t="s">
        <v>368</v>
      </c>
      <c r="D50" t="s">
        <v>538</v>
      </c>
    </row>
    <row r="51" spans="1:4" ht="15.75" thickBot="1">
      <c r="A51" s="543"/>
      <c r="B51" s="541"/>
      <c r="C51" s="466" t="s">
        <v>539</v>
      </c>
      <c r="D51" t="s">
        <v>537</v>
      </c>
    </row>
    <row r="52" spans="1:4">
      <c r="A52" s="543"/>
      <c r="B52" s="541" t="s">
        <v>381</v>
      </c>
      <c r="C52" s="275" t="s">
        <v>529</v>
      </c>
      <c r="D52" t="s">
        <v>538</v>
      </c>
    </row>
    <row r="53" spans="1:4">
      <c r="A53" s="543"/>
      <c r="B53" s="541"/>
      <c r="C53" s="282" t="s">
        <v>530</v>
      </c>
      <c r="D53" t="s">
        <v>538</v>
      </c>
    </row>
    <row r="54" spans="1:4">
      <c r="A54" s="543"/>
      <c r="B54" s="541"/>
      <c r="C54" s="277" t="s">
        <v>531</v>
      </c>
      <c r="D54" t="s">
        <v>538</v>
      </c>
    </row>
    <row r="55" spans="1:4">
      <c r="A55" s="543"/>
      <c r="B55" s="541"/>
      <c r="C55" s="277" t="s">
        <v>532</v>
      </c>
      <c r="D55" t="s">
        <v>538</v>
      </c>
    </row>
    <row r="56" spans="1:4" ht="15.75" thickBot="1">
      <c r="A56" s="543"/>
      <c r="B56" s="541"/>
      <c r="C56" s="467" t="s">
        <v>536</v>
      </c>
      <c r="D56" t="s">
        <v>537</v>
      </c>
    </row>
    <row r="57" spans="1:4">
      <c r="A57" s="543"/>
      <c r="B57" s="541" t="s">
        <v>382</v>
      </c>
      <c r="C57" s="275" t="s">
        <v>533</v>
      </c>
      <c r="D57" t="s">
        <v>537</v>
      </c>
    </row>
    <row r="58" spans="1:4">
      <c r="A58" s="543"/>
      <c r="B58" s="541"/>
      <c r="C58" s="276" t="s">
        <v>534</v>
      </c>
      <c r="D58" t="s">
        <v>537</v>
      </c>
    </row>
    <row r="59" spans="1:4" ht="19.5" customHeight="1" thickBot="1">
      <c r="A59" s="543"/>
      <c r="B59" s="541"/>
      <c r="C59" s="280" t="s">
        <v>535</v>
      </c>
      <c r="D59" t="s">
        <v>537</v>
      </c>
    </row>
    <row r="62" spans="1:4">
      <c r="B62" t="s">
        <v>431</v>
      </c>
    </row>
    <row r="63" spans="1:4">
      <c r="A63" t="s">
        <v>399</v>
      </c>
      <c r="B63" t="s">
        <v>432</v>
      </c>
    </row>
    <row r="64" spans="1:4">
      <c r="A64" t="s">
        <v>400</v>
      </c>
      <c r="B64" t="s">
        <v>428</v>
      </c>
    </row>
    <row r="65" spans="1:2">
      <c r="B65" t="s">
        <v>445</v>
      </c>
    </row>
    <row r="66" spans="1:2">
      <c r="B66" t="s">
        <v>452</v>
      </c>
    </row>
    <row r="67" spans="1:2">
      <c r="B67" t="s">
        <v>429</v>
      </c>
    </row>
    <row r="68" spans="1:2">
      <c r="B68" t="s">
        <v>437</v>
      </c>
    </row>
    <row r="69" spans="1:2">
      <c r="A69" t="s">
        <v>249</v>
      </c>
      <c r="B69" t="s">
        <v>430</v>
      </c>
    </row>
    <row r="70" spans="1:2">
      <c r="A70" t="s">
        <v>434</v>
      </c>
    </row>
  </sheetData>
  <mergeCells count="14">
    <mergeCell ref="B52:B56"/>
    <mergeCell ref="B57:B59"/>
    <mergeCell ref="A33:A59"/>
    <mergeCell ref="B2:B7"/>
    <mergeCell ref="B8:B16"/>
    <mergeCell ref="B17:B22"/>
    <mergeCell ref="B23:B27"/>
    <mergeCell ref="B28:B30"/>
    <mergeCell ref="B31:B34"/>
    <mergeCell ref="A1:C1"/>
    <mergeCell ref="B41:B45"/>
    <mergeCell ref="B46:B51"/>
    <mergeCell ref="A2:A32"/>
    <mergeCell ref="B35:B40"/>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G33" sqref="G33"/>
    </sheetView>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3" zoomScale="115" zoomScaleNormal="115" workbookViewId="0">
      <selection activeCell="B31" sqref="B31:B35"/>
    </sheetView>
  </sheetViews>
  <sheetFormatPr baseColWidth="10" defaultRowHeight="15"/>
  <cols>
    <col min="1" max="1" width="10.140625" customWidth="1"/>
    <col min="2" max="10" width="12.7109375" customWidth="1"/>
    <col min="11" max="11" width="7.5703125" customWidth="1"/>
    <col min="12" max="12" width="6" customWidth="1"/>
    <col min="13" max="13" width="4.5703125" customWidth="1"/>
    <col min="14" max="14" width="4.140625" customWidth="1"/>
    <col min="15" max="15" width="8.85546875" customWidth="1"/>
  </cols>
  <sheetData>
    <row r="1" spans="1:15" ht="28.5" customHeight="1" thickBot="1">
      <c r="A1" s="558" t="s">
        <v>302</v>
      </c>
      <c r="B1" s="559"/>
      <c r="C1" s="300" t="str">
        <f>'Rel Connaissances Sequences '!C3</f>
        <v>Ssi1-1</v>
      </c>
      <c r="D1" s="560" t="str">
        <f>'Rel Connaissances Sequences '!C1</f>
        <v xml:space="preserve">Démarche de l'ingénieur </v>
      </c>
      <c r="E1" s="561"/>
      <c r="F1" s="561"/>
      <c r="G1" s="561"/>
      <c r="H1" s="561"/>
      <c r="I1" s="561"/>
      <c r="J1" s="562"/>
      <c r="K1" s="549" t="s">
        <v>547</v>
      </c>
      <c r="L1" s="550"/>
      <c r="M1" s="550"/>
      <c r="N1" s="550"/>
      <c r="O1" s="551"/>
    </row>
    <row r="2" spans="1:15" ht="15" customHeight="1">
      <c r="A2" s="563" t="s">
        <v>440</v>
      </c>
      <c r="B2" s="567" t="s">
        <v>397</v>
      </c>
      <c r="C2" s="568"/>
      <c r="D2" s="227">
        <v>2</v>
      </c>
      <c r="E2" s="228" t="s">
        <v>306</v>
      </c>
      <c r="F2" s="589"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289">
        <v>5</v>
      </c>
      <c r="E3" s="230" t="s">
        <v>306</v>
      </c>
      <c r="F3" s="590"/>
      <c r="G3" s="592"/>
      <c r="H3" s="592"/>
      <c r="I3" s="592"/>
      <c r="J3" s="594"/>
      <c r="K3" s="552"/>
      <c r="L3" s="553"/>
      <c r="M3" s="553"/>
      <c r="N3" s="553"/>
      <c r="O3" s="554"/>
    </row>
    <row r="4" spans="1:15" ht="15" customHeight="1" thickBot="1">
      <c r="A4" s="564"/>
      <c r="B4" s="583" t="s">
        <v>396</v>
      </c>
      <c r="C4" s="584"/>
      <c r="D4" s="587" t="s">
        <v>400</v>
      </c>
      <c r="E4" s="588"/>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c r="A5" s="565"/>
      <c r="B5" s="569" t="s">
        <v>303</v>
      </c>
      <c r="C5" s="570"/>
      <c r="D5" s="301">
        <v>1</v>
      </c>
      <c r="E5" s="229" t="s">
        <v>304</v>
      </c>
      <c r="F5" s="290"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7</v>
      </c>
      <c r="E6" s="229" t="s">
        <v>306</v>
      </c>
      <c r="F6" s="296"/>
      <c r="G6" s="297"/>
      <c r="H6" s="297"/>
      <c r="I6" s="297"/>
      <c r="J6" s="298"/>
      <c r="K6" s="552"/>
      <c r="L6" s="553"/>
      <c r="M6" s="553"/>
      <c r="N6" s="553"/>
      <c r="O6" s="554"/>
    </row>
    <row r="7" spans="1:15" ht="15" customHeight="1">
      <c r="A7" s="565"/>
      <c r="B7" s="571" t="s">
        <v>307</v>
      </c>
      <c r="C7" s="572"/>
      <c r="D7" s="231">
        <f>D5*(D3-2*COUNTIF(D4,"oui"))</f>
        <v>5</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2</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62.25" customHeight="1" thickBot="1">
      <c r="A10" s="566"/>
      <c r="B10" s="577" t="str">
        <f>'Suivi de Formules'!B2</f>
        <v xml:space="preserve">A1 Analyser le besoin   
A2 Analyser le système
A3 Caractériser les écarts
B1 Identifier et caractériser les grandeurs agissant sur un système
</v>
      </c>
      <c r="C10" s="578"/>
      <c r="D10" s="578"/>
      <c r="E10" s="578"/>
      <c r="F10" s="578" t="str">
        <f>'Suivi de Formules'!B3</f>
        <v xml:space="preserve">D1 Rechercher et traiter des informations
</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100.5" customHeight="1" thickBot="1">
      <c r="A12" s="565"/>
      <c r="B12" s="580" t="str">
        <f>'Suivi de Formules'!B4</f>
        <v xml:space="preserve">Analyse fonctionnelle externe, Expression fonctionnelle du besoin.
Besoin, finalités, contraintes, cahier des charges
Impact environnemental
Système, Frontière d’étude, Environnement
Matière d’œuvre, valeur ajoutée, flux
Énergie et puissances
Notion de pertes
</v>
      </c>
      <c r="C12" s="581"/>
      <c r="D12" s="581"/>
      <c r="E12" s="581"/>
      <c r="F12" s="581" t="str">
        <f>'Suivi de Formules'!B5</f>
        <v xml:space="preserve">Dossier technique
Analyse des écarts
</v>
      </c>
      <c r="G12" s="581"/>
      <c r="H12" s="581"/>
      <c r="I12" s="581"/>
      <c r="J12" s="582"/>
    </row>
    <row r="13" spans="1:15">
      <c r="A13" s="335"/>
      <c r="B13" s="601" t="s">
        <v>427</v>
      </c>
      <c r="C13" s="602"/>
      <c r="D13" s="602"/>
      <c r="E13" s="602"/>
      <c r="F13" s="602"/>
      <c r="G13" s="602"/>
      <c r="H13" s="602"/>
      <c r="I13" s="602"/>
      <c r="J13" s="603"/>
    </row>
    <row r="14" spans="1:15">
      <c r="A14" s="336"/>
      <c r="B14" s="491" t="s">
        <v>431</v>
      </c>
      <c r="C14" s="303" t="s">
        <v>428</v>
      </c>
      <c r="D14" s="303" t="s">
        <v>428</v>
      </c>
      <c r="E14" s="303" t="s">
        <v>430</v>
      </c>
      <c r="F14" s="303"/>
      <c r="G14" s="303"/>
      <c r="H14" s="303"/>
      <c r="I14" s="303"/>
      <c r="J14" s="304"/>
    </row>
    <row r="15" spans="1:15">
      <c r="A15" s="337" t="s">
        <v>312</v>
      </c>
      <c r="B15" s="493" t="s">
        <v>507</v>
      </c>
      <c r="C15" s="303" t="s">
        <v>488</v>
      </c>
      <c r="D15" s="303" t="s">
        <v>436</v>
      </c>
      <c r="E15" s="303" t="s">
        <v>478</v>
      </c>
      <c r="F15" s="491"/>
      <c r="G15" s="303"/>
      <c r="H15" s="303"/>
      <c r="I15" s="303"/>
      <c r="J15" s="304"/>
    </row>
    <row r="16" spans="1:15" ht="153.75" customHeight="1">
      <c r="A16" s="337" t="s">
        <v>313</v>
      </c>
      <c r="B16" s="493" t="s">
        <v>506</v>
      </c>
      <c r="C16" s="303" t="s">
        <v>435</v>
      </c>
      <c r="D16" s="303" t="s">
        <v>476</v>
      </c>
      <c r="E16" s="303" t="s">
        <v>442</v>
      </c>
      <c r="F16" s="491"/>
      <c r="G16" s="303"/>
      <c r="H16" s="303"/>
      <c r="I16" s="303"/>
      <c r="J16" s="304"/>
    </row>
    <row r="17" spans="1:10">
      <c r="A17" s="337" t="s">
        <v>314</v>
      </c>
      <c r="B17" s="493"/>
      <c r="C17" s="303" t="s">
        <v>249</v>
      </c>
      <c r="D17" s="303" t="s">
        <v>434</v>
      </c>
      <c r="E17" s="303" t="s">
        <v>249</v>
      </c>
      <c r="F17" s="491"/>
      <c r="G17" s="303"/>
      <c r="H17" s="303"/>
      <c r="I17" s="303"/>
      <c r="J17" s="304"/>
    </row>
    <row r="18" spans="1:10">
      <c r="A18" s="337" t="s">
        <v>315</v>
      </c>
      <c r="B18" s="493"/>
      <c r="C18" s="303"/>
      <c r="D18" s="303"/>
      <c r="E18" s="303"/>
      <c r="F18" s="491"/>
      <c r="G18" s="303"/>
      <c r="H18" s="303"/>
      <c r="I18" s="303"/>
      <c r="J18" s="304"/>
    </row>
    <row r="19" spans="1:10">
      <c r="A19" s="337" t="s">
        <v>316</v>
      </c>
      <c r="B19" s="493"/>
      <c r="C19" s="303"/>
      <c r="D19" s="303"/>
      <c r="E19" s="303"/>
      <c r="F19" s="491"/>
      <c r="G19" s="303"/>
      <c r="H19" s="303"/>
      <c r="I19" s="303"/>
      <c r="J19" s="304"/>
    </row>
    <row r="20" spans="1:10">
      <c r="A20" s="337" t="s">
        <v>317</v>
      </c>
      <c r="B20" s="491"/>
      <c r="C20" s="303"/>
      <c r="D20" s="303"/>
      <c r="E20" s="303"/>
      <c r="F20" s="303"/>
      <c r="G20" s="303"/>
      <c r="H20" s="303"/>
      <c r="I20" s="303"/>
      <c r="J20" s="304"/>
    </row>
    <row r="21" spans="1:10">
      <c r="A21" s="337" t="s">
        <v>318</v>
      </c>
      <c r="B21" s="491"/>
      <c r="C21" s="303"/>
      <c r="D21" s="303"/>
      <c r="E21" s="303"/>
      <c r="F21" s="303"/>
      <c r="G21" s="303"/>
      <c r="H21" s="303"/>
      <c r="I21" s="303"/>
      <c r="J21" s="304"/>
    </row>
    <row r="22" spans="1:10">
      <c r="A22" s="337" t="s">
        <v>319</v>
      </c>
      <c r="B22" s="491"/>
      <c r="C22" s="303"/>
      <c r="D22" s="303"/>
      <c r="E22" s="303"/>
      <c r="F22" s="303"/>
      <c r="G22" s="303"/>
      <c r="H22" s="303"/>
      <c r="I22" s="303"/>
      <c r="J22" s="304"/>
    </row>
    <row r="23" spans="1:10">
      <c r="A23" s="337" t="s">
        <v>320</v>
      </c>
      <c r="B23" s="491"/>
      <c r="C23" s="303"/>
      <c r="D23" s="303"/>
      <c r="E23" s="303"/>
      <c r="F23" s="303"/>
      <c r="G23" s="303"/>
      <c r="H23" s="303"/>
      <c r="I23" s="303"/>
      <c r="J23" s="304"/>
    </row>
    <row r="24" spans="1:10" ht="15.75" thickBot="1">
      <c r="A24" s="338" t="s">
        <v>321</v>
      </c>
      <c r="B24" s="492"/>
      <c r="C24" s="333"/>
      <c r="D24" s="333"/>
      <c r="E24" s="333"/>
      <c r="F24" s="333"/>
      <c r="G24" s="333"/>
      <c r="H24" s="333"/>
      <c r="I24" s="333"/>
      <c r="J24" s="334"/>
    </row>
    <row r="25" spans="1:10">
      <c r="A25" s="619"/>
      <c r="B25" s="602" t="s">
        <v>383</v>
      </c>
      <c r="C25" s="602"/>
      <c r="D25" s="602"/>
      <c r="E25" s="602"/>
      <c r="F25" s="602"/>
      <c r="G25" s="602"/>
      <c r="H25" s="602"/>
      <c r="I25" s="602"/>
      <c r="J25" s="603"/>
    </row>
    <row r="26" spans="1:10" ht="15" customHeight="1">
      <c r="A26" s="620"/>
      <c r="B26" s="614" t="str">
        <f>'Suivi de Formules'!B6</f>
        <v>IndicA1</v>
      </c>
      <c r="C26" s="616"/>
      <c r="D26" s="616"/>
      <c r="E26" s="616"/>
      <c r="F26" s="616"/>
      <c r="G26" s="616"/>
      <c r="H26" s="616"/>
      <c r="I26" s="616"/>
      <c r="J26" s="617"/>
    </row>
    <row r="27" spans="1:10" ht="15" customHeight="1">
      <c r="A27" s="620"/>
      <c r="B27" s="615"/>
      <c r="C27" s="616"/>
      <c r="D27" s="616"/>
      <c r="E27" s="616"/>
      <c r="F27" s="616"/>
      <c r="G27" s="616"/>
      <c r="H27" s="616"/>
      <c r="I27" s="616"/>
      <c r="J27" s="617"/>
    </row>
    <row r="28" spans="1:10" ht="15" customHeight="1">
      <c r="A28" s="620"/>
      <c r="B28" s="615"/>
      <c r="C28" s="616"/>
      <c r="D28" s="616"/>
      <c r="E28" s="616"/>
      <c r="F28" s="616"/>
      <c r="G28" s="616"/>
      <c r="H28" s="616"/>
      <c r="I28" s="616"/>
      <c r="J28" s="617"/>
    </row>
    <row r="29" spans="1:10" ht="15" customHeight="1">
      <c r="A29" s="620"/>
      <c r="B29" s="615"/>
      <c r="C29" s="616"/>
      <c r="D29" s="616"/>
      <c r="E29" s="616"/>
      <c r="F29" s="616"/>
      <c r="G29" s="616"/>
      <c r="H29" s="616"/>
      <c r="I29" s="616"/>
      <c r="J29" s="617"/>
    </row>
    <row r="30" spans="1:10" ht="15" customHeight="1">
      <c r="A30" s="620"/>
      <c r="B30" s="615"/>
      <c r="C30" s="616"/>
      <c r="D30" s="616"/>
      <c r="E30" s="616"/>
      <c r="F30" s="616"/>
      <c r="G30" s="616"/>
      <c r="H30" s="616"/>
      <c r="I30" s="616"/>
      <c r="J30" s="617"/>
    </row>
    <row r="31" spans="1:10" ht="15" customHeight="1">
      <c r="A31" s="620"/>
      <c r="B31" s="614"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1" s="616"/>
      <c r="D31" s="616"/>
      <c r="E31" s="616"/>
      <c r="F31" s="616"/>
      <c r="G31" s="616"/>
      <c r="H31" s="616"/>
      <c r="I31" s="616"/>
      <c r="J31" s="617"/>
    </row>
    <row r="32" spans="1:10" ht="12" customHeight="1">
      <c r="A32" s="620"/>
      <c r="B32" s="615"/>
      <c r="C32" s="616"/>
      <c r="D32" s="616"/>
      <c r="E32" s="616"/>
      <c r="F32" s="616"/>
      <c r="G32" s="616"/>
      <c r="H32" s="616"/>
      <c r="I32" s="616"/>
      <c r="J32" s="617"/>
    </row>
    <row r="33" spans="1:10" ht="15" customHeight="1">
      <c r="A33" s="620"/>
      <c r="B33" s="615"/>
      <c r="C33" s="616"/>
      <c r="D33" s="616"/>
      <c r="E33" s="616"/>
      <c r="F33" s="616"/>
      <c r="G33" s="616"/>
      <c r="H33" s="616"/>
      <c r="I33" s="616"/>
      <c r="J33" s="617"/>
    </row>
    <row r="34" spans="1:10" ht="15" customHeight="1">
      <c r="A34" s="620"/>
      <c r="B34" s="615"/>
      <c r="C34" s="616"/>
      <c r="D34" s="616"/>
      <c r="E34" s="616"/>
      <c r="F34" s="616"/>
      <c r="G34" s="616"/>
      <c r="H34" s="616"/>
      <c r="I34" s="616"/>
      <c r="J34" s="617"/>
    </row>
    <row r="35" spans="1:10" ht="15" customHeight="1">
      <c r="A35" s="620"/>
      <c r="B35" s="615"/>
      <c r="C35" s="616"/>
      <c r="D35" s="616"/>
      <c r="E35" s="616"/>
      <c r="F35" s="616"/>
      <c r="G35" s="616"/>
      <c r="H35" s="616"/>
      <c r="I35" s="616"/>
      <c r="J35" s="617"/>
    </row>
    <row r="36" spans="1:10" ht="15" customHeight="1">
      <c r="A36" s="620"/>
      <c r="B36" s="614" t="str">
        <f>IF(B31="IndicA1",IF(OR('Rel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competences'!$D$16&lt;&gt;"","IndicD2","")))))))))),IF(B31="IndicA2",IF('Rel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competences'!$D$16&lt;&gt;"","IndicD2",""))))))))),IF(B31="IndicA3",IF('Rel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competences'!$D$16&lt;&gt;"","IndicD2","")))))))),IF(B31="IndicB1",IF('Rel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competences'!$D$16&lt;&gt;"","IndicD2",""))))))),IF(B31="IndicB2",IF(OR('Rel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competences'!$D$16&lt;&gt;"","IndicD2","")))))),IF(B31="IndicB3",IF('Rel Sequencences competences'!$D$12&lt;&gt;"","IndicB4",IF('Rel Sequencences competences'!$D$13&lt;&gt;"","IndicC1",IF('Rel Sequencences competences'!$D$14&lt;&gt;"","IndicC2",IF('Rel Sequencences competences'!$D$15&lt;&gt;"","IndicD1",IF('Rel Sequencences competences'!$D$16&lt;&gt;"","IndicD2",""))))),IF(B31="IndicB4",IF('Rel Sequencences competences'!$D$13&lt;&gt;"","IndicC1",IF('Rel Sequencences competences'!$D$14&lt;&gt;"","IndicC2",IF('Rel Sequencences competences'!$D$15&lt;&gt;"","IndicD1",IF('Rel Sequencences competences'!$D$16&lt;&gt;"","IndicD2","")))),IF(B31="IndicC1",IF('Rel Sequencences competences'!$D$14&lt;&gt;"","IndicC2",IF('Rel Sequencences competences'!$D$15&lt;&gt;"","IndicD1",IF('Rel Sequencences competences'!$D$16&lt;&gt;"","IndicD2",""))),IF(B31="IndicC2",IF('Rel Sequencences competences'!$D$15&lt;&gt;"","IndicD1",IF('Rel Sequencences competences'!$D$16&lt;&gt;"","IndicD2","")),IF(B31="IndicD1",IF('Rel Sequencences competences'!$D$16&lt;&gt;"","IndicD2",""),""))))))))))</f>
        <v>IndicA3</v>
      </c>
      <c r="C36" s="616"/>
      <c r="D36" s="616"/>
      <c r="E36" s="616"/>
      <c r="F36" s="616"/>
      <c r="G36" s="616"/>
      <c r="H36" s="616"/>
      <c r="I36" s="616"/>
      <c r="J36" s="617"/>
    </row>
    <row r="37" spans="1:10" ht="15" customHeight="1">
      <c r="A37" s="620"/>
      <c r="B37" s="615"/>
      <c r="C37" s="616"/>
      <c r="D37" s="616"/>
      <c r="E37" s="616"/>
      <c r="F37" s="616"/>
      <c r="G37" s="616"/>
      <c r="H37" s="616"/>
      <c r="I37" s="616"/>
      <c r="J37" s="617"/>
    </row>
    <row r="38" spans="1:10" ht="15" customHeight="1">
      <c r="A38" s="620"/>
      <c r="B38" s="615"/>
      <c r="C38" s="616"/>
      <c r="D38" s="616"/>
      <c r="E38" s="616"/>
      <c r="F38" s="616"/>
      <c r="G38" s="616"/>
      <c r="H38" s="616"/>
      <c r="I38" s="616"/>
      <c r="J38" s="617"/>
    </row>
    <row r="39" spans="1:10" ht="15" customHeight="1">
      <c r="A39" s="620"/>
      <c r="B39" s="615"/>
      <c r="C39" s="616"/>
      <c r="D39" s="616"/>
      <c r="E39" s="616"/>
      <c r="F39" s="616"/>
      <c r="G39" s="616"/>
      <c r="H39" s="616"/>
      <c r="I39" s="616"/>
      <c r="J39" s="617"/>
    </row>
    <row r="40" spans="1:10" ht="15" customHeight="1">
      <c r="A40" s="620"/>
      <c r="B40" s="615"/>
      <c r="C40" s="616"/>
      <c r="D40" s="616"/>
      <c r="E40" s="616"/>
      <c r="F40" s="616"/>
      <c r="G40" s="616"/>
      <c r="H40" s="616"/>
      <c r="I40" s="616"/>
      <c r="J40" s="617"/>
    </row>
    <row r="41" spans="1:10" ht="12" customHeight="1">
      <c r="A41" s="620"/>
      <c r="B41" s="614" t="str">
        <f>IF(B36="IndicA1",IF(OR('Rel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competences'!$D$16&lt;&gt;"","IndicD2","")))))),IF(B36="IndicB3",IF('Rel Sequencences competences'!$D$12&lt;&gt;"","IndicB4",IF('Rel Sequencences competences'!$D$13&lt;&gt;"","IndicC1",IF('Rel Sequencences competences'!$D$14&lt;&gt;"","IndicC2",IF('Rel Sequencences competences'!$D$15&lt;&gt;"","IndicD1",IF('Rel Sequencences competences'!$D$16&lt;&gt;"","IndicD2",""))))),IF(B36="IndicB4",IF('Rel Sequencences competences'!$D$13&lt;&gt;"","IndicC1",IF('Rel Sequencences competences'!$D$14&lt;&gt;"","IndicC2",IF('Rel Sequencences competences'!$D$15&lt;&gt;"","IndicD1",IF('Rel Sequencences competences'!$D$16&lt;&gt;"","IndicD2","")))),IF(B36="IndicC1",IF('Rel Sequencences competences'!$D$14&lt;&gt;"","IndicC2",IF('Rel Sequencences competences'!$D$15&lt;&gt;"","IndicD1",IF('Rel Sequencences competences'!$D$16&lt;&gt;"","IndicD2",""))),IF(B36="IndicC2",IF('Rel Sequencences competences'!$D$15&lt;&gt;"","IndicD1",IF('Rel Sequencences competences'!$D$16&lt;&gt;"","IndicD2","")),IF(B36="IndicD1",IF('Rel Sequencences competences'!$D$16&lt;&gt;"","IndicD2",""),""))))))))))</f>
        <v>IndicB1</v>
      </c>
      <c r="C41" s="616"/>
      <c r="D41" s="616"/>
      <c r="E41" s="616"/>
      <c r="F41" s="616"/>
      <c r="G41" s="616"/>
      <c r="H41" s="616"/>
      <c r="I41" s="616"/>
      <c r="J41" s="617"/>
    </row>
    <row r="42" spans="1:10" ht="12" customHeight="1">
      <c r="A42" s="620"/>
      <c r="B42" s="615"/>
      <c r="C42" s="616"/>
      <c r="D42" s="616"/>
      <c r="E42" s="616"/>
      <c r="F42" s="616"/>
      <c r="G42" s="616"/>
      <c r="H42" s="616"/>
      <c r="I42" s="616"/>
      <c r="J42" s="617"/>
    </row>
    <row r="43" spans="1:10" ht="12" customHeight="1">
      <c r="A43" s="620"/>
      <c r="B43" s="615"/>
      <c r="C43" s="616"/>
      <c r="D43" s="616"/>
      <c r="E43" s="616"/>
      <c r="F43" s="616"/>
      <c r="G43" s="616"/>
      <c r="H43" s="616"/>
      <c r="I43" s="616"/>
      <c r="J43" s="617"/>
    </row>
    <row r="44" spans="1:10" ht="12" customHeight="1">
      <c r="A44" s="620"/>
      <c r="B44" s="615"/>
      <c r="C44" s="616"/>
      <c r="D44" s="616"/>
      <c r="E44" s="616"/>
      <c r="F44" s="616"/>
      <c r="G44" s="616"/>
      <c r="H44" s="616"/>
      <c r="I44" s="616"/>
      <c r="J44" s="617"/>
    </row>
    <row r="45" spans="1:10" ht="12" customHeight="1">
      <c r="A45" s="620"/>
      <c r="B45" s="615"/>
      <c r="C45" s="616"/>
      <c r="D45" s="616"/>
      <c r="E45" s="616"/>
      <c r="F45" s="616"/>
      <c r="G45" s="616"/>
      <c r="H45" s="616"/>
      <c r="I45" s="616"/>
      <c r="J45" s="617"/>
    </row>
    <row r="46" spans="1:10" ht="12" customHeight="1">
      <c r="A46" s="620"/>
      <c r="B46" s="614" t="str">
        <f>IF(B41="IndicA1",IF(OR('Rel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competences'!$D$16&lt;&gt;"","IndicD2","")))))))))),IF(B41="IndicA2",IF('Rel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competences'!$D$16&lt;&gt;"","IndicD2",""))))))))),IF(B41="IndicA3",IF('Rel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competences'!$D$16&lt;&gt;"","IndicD2","")))))))),IF(B41="IndicB1",IF('Rel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competences'!$D$16&lt;&gt;"","IndicD2",""))))))),IF(B41="IndicB2",IF(OR('Rel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competences'!$D$16&lt;&gt;"","IndicD2","")))))),IF(B41="IndicB3",IF('Rel Sequencences competences'!$D$12&lt;&gt;"","IndicB4",IF('Rel Sequencences competences'!$D$13&lt;&gt;"","IndicC1",IF('Rel Sequencences competences'!$D$14&lt;&gt;"","IndicC2",IF('Rel Sequencences competences'!$D$15&lt;&gt;"","IndicD1",IF('Rel Sequencences competences'!$D$16&lt;&gt;"","IndicD2",""))))),IF(B41="IndicB4",IF('Rel Sequencences competences'!$D$13&lt;&gt;"","IndicC1",IF('Rel Sequencences competences'!$D$14&lt;&gt;"","IndicC2",IF('Rel Sequencences competences'!$D$15&lt;&gt;"","IndicD1",IF('Rel Sequencences competences'!$D$16&lt;&gt;"","IndicD2","")))),IF(B41="IndicC1",IF('Rel Sequencences competences'!$D$14&lt;&gt;"","IndicC2",IF('Rel Sequencences competences'!$D$15&lt;&gt;"","IndicD1",IF('Rel Sequencences competences'!$D$16&lt;&gt;"","IndicD2",""))),IF(B41="IndicC2",IF('Rel Sequencences competences'!$D$15&lt;&gt;"","IndicD1",IF('Rel Sequencences competences'!$D$16&lt;&gt;"","IndicD2","")),IF(B41="IndicD1",IF('Rel Sequencences competences'!$D$16&lt;&gt;"","IndicD2",""),""))))))))))</f>
        <v>IndicD1</v>
      </c>
      <c r="C46" s="616"/>
      <c r="D46" s="616"/>
      <c r="E46" s="616"/>
      <c r="F46" s="616"/>
      <c r="G46" s="616"/>
      <c r="H46" s="616"/>
      <c r="I46" s="616"/>
      <c r="J46" s="617"/>
    </row>
    <row r="47" spans="1:10" ht="12" customHeight="1">
      <c r="A47" s="620"/>
      <c r="B47" s="615"/>
      <c r="C47" s="616"/>
      <c r="D47" s="616"/>
      <c r="E47" s="616"/>
      <c r="F47" s="616"/>
      <c r="G47" s="616"/>
      <c r="H47" s="616"/>
      <c r="I47" s="616"/>
      <c r="J47" s="617"/>
    </row>
    <row r="48" spans="1:10" ht="12" customHeight="1">
      <c r="A48" s="620"/>
      <c r="B48" s="615"/>
      <c r="C48" s="616"/>
      <c r="D48" s="616"/>
      <c r="E48" s="616"/>
      <c r="F48" s="616"/>
      <c r="G48" s="616"/>
      <c r="H48" s="616"/>
      <c r="I48" s="616"/>
      <c r="J48" s="617"/>
    </row>
    <row r="49" spans="1:10" ht="12" customHeight="1">
      <c r="A49" s="620"/>
      <c r="B49" s="615"/>
      <c r="C49" s="616"/>
      <c r="D49" s="616"/>
      <c r="E49" s="616"/>
      <c r="F49" s="616"/>
      <c r="G49" s="616"/>
      <c r="H49" s="616"/>
      <c r="I49" s="616"/>
      <c r="J49" s="617"/>
    </row>
    <row r="50" spans="1:10" ht="12" customHeight="1">
      <c r="A50" s="620"/>
      <c r="B50" s="615"/>
      <c r="C50" s="616"/>
      <c r="D50" s="616"/>
      <c r="E50" s="616"/>
      <c r="F50" s="616"/>
      <c r="G50" s="616"/>
      <c r="H50" s="616"/>
      <c r="I50" s="616"/>
      <c r="J50" s="617"/>
    </row>
    <row r="51" spans="1:10" ht="12" customHeight="1">
      <c r="A51" s="620"/>
      <c r="B51" s="614" t="str">
        <f>IF(B46="IndicA1",IF(OR('Rel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competences'!$D$16&lt;&gt;"","IndicD2","")))))),IF(B46="IndicB3",IF('Rel Sequencences competences'!$D$12&lt;&gt;"","IndicB4",IF('Rel Sequencences competences'!$D$13&lt;&gt;"","IndicC1",IF('Rel Sequencences competences'!$D$14&lt;&gt;"","IndicC2",IF('Rel Sequencences competences'!$D$15&lt;&gt;"","IndicD1",IF('Rel Sequencences competences'!$D$16&lt;&gt;"","IndicD2",""))))),IF(B46="IndicB4",IF('Rel Sequencences competences'!$D$13&lt;&gt;"","IndicC1",IF('Rel Sequencences competences'!$D$14&lt;&gt;"","IndicC2",IF('Rel Sequencences competences'!$D$15&lt;&gt;"","IndicD1",IF('Rel Sequencences competences'!$D$16&lt;&gt;"","IndicD2","")))),IF(B46="IndicC1",IF('Rel Sequencences competences'!$D$14&lt;&gt;"","IndicC2",IF('Rel Sequencences competences'!$D$15&lt;&gt;"","IndicD1",IF('Rel Sequencences competences'!$D$16&lt;&gt;"","IndicD2",""))),IF(B46="IndicC2",IF('Rel Sequencences competences'!$D$15&lt;&gt;"","IndicD1",IF('Rel Sequencences competences'!$D$16&lt;&gt;"","IndicD2","")),IF(B46="IndicD1",IF('Rel Sequencences competences'!$D$16&lt;&gt;"","IndicD2",""),""))))))))))</f>
        <v/>
      </c>
      <c r="C51" s="616"/>
      <c r="D51" s="616"/>
      <c r="E51" s="616"/>
      <c r="F51" s="616"/>
      <c r="G51" s="616"/>
      <c r="H51" s="616"/>
      <c r="I51" s="616"/>
      <c r="J51" s="617"/>
    </row>
    <row r="52" spans="1:10" ht="12" customHeight="1">
      <c r="A52" s="620"/>
      <c r="B52" s="615"/>
      <c r="C52" s="616"/>
      <c r="D52" s="616"/>
      <c r="E52" s="616"/>
      <c r="F52" s="616"/>
      <c r="G52" s="616"/>
      <c r="H52" s="616"/>
      <c r="I52" s="616"/>
      <c r="J52" s="617"/>
    </row>
    <row r="53" spans="1:10" ht="12" customHeight="1">
      <c r="A53" s="620"/>
      <c r="B53" s="615"/>
      <c r="C53" s="616"/>
      <c r="D53" s="616"/>
      <c r="E53" s="616"/>
      <c r="F53" s="616"/>
      <c r="G53" s="616"/>
      <c r="H53" s="616"/>
      <c r="I53" s="616"/>
      <c r="J53" s="617"/>
    </row>
    <row r="54" spans="1:10" ht="12" customHeight="1">
      <c r="A54" s="620"/>
      <c r="B54" s="615"/>
      <c r="C54" s="616"/>
      <c r="D54" s="616"/>
      <c r="E54" s="616"/>
      <c r="F54" s="616"/>
      <c r="G54" s="616"/>
      <c r="H54" s="616"/>
      <c r="I54" s="616"/>
      <c r="J54" s="617"/>
    </row>
    <row r="55" spans="1:10" ht="12" customHeight="1">
      <c r="A55" s="620"/>
      <c r="B55" s="615"/>
      <c r="C55" s="616"/>
      <c r="D55" s="616"/>
      <c r="E55" s="616"/>
      <c r="F55" s="616"/>
      <c r="G55" s="616"/>
      <c r="H55" s="616"/>
      <c r="I55" s="616"/>
      <c r="J55" s="617"/>
    </row>
    <row r="56" spans="1:10" ht="12" customHeight="1">
      <c r="A56" s="620"/>
      <c r="B56" s="614" t="str">
        <f>IF(B51="IndicA1",IF(OR('Rel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competences'!$D$16&lt;&gt;"","IndicD2","")))))))))),IF(B51="IndicA2",IF('Rel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competences'!$D$16&lt;&gt;"","IndicD2",""))))))))),IF(B51="IndicA3",IF('Rel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competences'!$D$16&lt;&gt;"","IndicD2","")))))))),IF(B51="IndicB1",IF('Rel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competences'!$D$16&lt;&gt;"","IndicD2",""))))))),IF(B51="IndicB2",IF(OR('Rel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competences'!$D$16&lt;&gt;"","IndicD2","")))))),IF(B51="IndicB3",IF('Rel Sequencences competences'!$D$12&lt;&gt;"","IndicB4",IF('Rel Sequencences competences'!$D$13&lt;&gt;"","IndicC1",IF('Rel Sequencences competences'!$D$14&lt;&gt;"","IndicC2",IF('Rel Sequencences competences'!$D$15&lt;&gt;"","IndicD1",IF('Rel Sequencences competences'!$D$16&lt;&gt;"","IndicD2",""))))),IF(B51="IndicB4",IF('Rel Sequencences competences'!$D$13&lt;&gt;"","IndicC1",IF('Rel Sequencences competences'!$D$14&lt;&gt;"","IndicC2",IF('Rel Sequencences competences'!$D$15&lt;&gt;"","IndicD1",IF('Rel Sequencences competences'!$D$16&lt;&gt;"","IndicD2","")))),IF(B51="IndicC1",IF('Rel Sequencences competences'!$D$14&lt;&gt;"","IndicC2",IF('Rel Sequencences competences'!$D$15&lt;&gt;"","IndicD1",IF('Rel Sequencences competences'!$D$16&lt;&gt;"","IndicD2",""))),IF(B51="IndicC2",IF('Rel Sequencences competences'!$D$15&lt;&gt;"","IndicD1",IF('Rel Sequencences competences'!$D$16&lt;&gt;"","IndicD2","")),IF(B51="IndicD1",IF('Rel Sequencences competences'!$D$16&lt;&gt;"","IndicD2",""),""))))))))))</f>
        <v/>
      </c>
      <c r="C56" s="616"/>
      <c r="D56" s="616"/>
      <c r="E56" s="616"/>
      <c r="F56" s="616"/>
      <c r="G56" s="616"/>
      <c r="H56" s="616"/>
      <c r="I56" s="616"/>
      <c r="J56" s="617"/>
    </row>
    <row r="57" spans="1:10" ht="12" customHeight="1">
      <c r="A57" s="620"/>
      <c r="B57" s="615"/>
      <c r="C57" s="616"/>
      <c r="D57" s="616"/>
      <c r="E57" s="616"/>
      <c r="F57" s="616"/>
      <c r="G57" s="616"/>
      <c r="H57" s="616"/>
      <c r="I57" s="616"/>
      <c r="J57" s="617"/>
    </row>
    <row r="58" spans="1:10" ht="12" customHeight="1">
      <c r="A58" s="620"/>
      <c r="B58" s="615"/>
      <c r="C58" s="616"/>
      <c r="D58" s="616"/>
      <c r="E58" s="616"/>
      <c r="F58" s="616"/>
      <c r="G58" s="616"/>
      <c r="H58" s="616"/>
      <c r="I58" s="616"/>
      <c r="J58" s="617"/>
    </row>
    <row r="59" spans="1:10" ht="12" customHeight="1">
      <c r="A59" s="620"/>
      <c r="B59" s="615"/>
      <c r="C59" s="616"/>
      <c r="D59" s="616"/>
      <c r="E59" s="616"/>
      <c r="F59" s="616"/>
      <c r="G59" s="616"/>
      <c r="H59" s="616"/>
      <c r="I59" s="616"/>
      <c r="J59" s="617"/>
    </row>
    <row r="60" spans="1:10" ht="12" customHeight="1">
      <c r="A60" s="620"/>
      <c r="B60" s="615"/>
      <c r="C60" s="616"/>
      <c r="D60" s="616"/>
      <c r="E60" s="616"/>
      <c r="F60" s="616"/>
      <c r="G60" s="616"/>
      <c r="H60" s="616"/>
      <c r="I60" s="616"/>
      <c r="J60" s="617"/>
    </row>
    <row r="61" spans="1:10" ht="12" customHeight="1">
      <c r="A61" s="620"/>
      <c r="B61" s="614" t="str">
        <f>IF(B56="IndicA1",IF(OR('Rel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competences'!$D$16&lt;&gt;"","IndicD2","")))))),IF(B56="IndicB3",IF('Rel Sequencences competences'!$D$12&lt;&gt;"","IndicB4",IF('Rel Sequencences competences'!$D$13&lt;&gt;"","IndicC1",IF('Rel Sequencences competences'!$D$14&lt;&gt;"","IndicC2",IF('Rel Sequencences competences'!$D$15&lt;&gt;"","IndicD1",IF('Rel Sequencences competences'!$D$16&lt;&gt;"","IndicD2",""))))),IF(B56="IndicB4",IF('Rel Sequencences competences'!$D$13&lt;&gt;"","IndicC1",IF('Rel Sequencences competences'!$D$14&lt;&gt;"","IndicC2",IF('Rel Sequencences competences'!$D$15&lt;&gt;"","IndicD1",IF('Rel Sequencences competences'!$D$16&lt;&gt;"","IndicD2","")))),IF(B56="IndicC1",IF('Rel Sequencences competences'!$D$14&lt;&gt;"","IndicC2",IF('Rel Sequencences competences'!$D$15&lt;&gt;"","IndicD1",IF('Rel Sequencences competences'!$D$16&lt;&gt;"","IndicD2",""))),IF(B56="IndicC2",IF('Rel Sequencences competences'!$D$15&lt;&gt;"","IndicD1",IF('Rel Sequencences competences'!$D$16&lt;&gt;"","IndicD2","")),IF(B56="IndicD1",IF('Rel Sequencences competences'!$D$16&lt;&gt;"","IndicD2",""),""))))))))))</f>
        <v/>
      </c>
      <c r="C61" s="618"/>
      <c r="D61" s="618"/>
      <c r="E61" s="618"/>
      <c r="F61" s="618"/>
      <c r="G61" s="618"/>
      <c r="H61" s="618"/>
      <c r="I61" s="618"/>
      <c r="J61" s="622"/>
    </row>
    <row r="62" spans="1:10" ht="12" customHeight="1">
      <c r="A62" s="620"/>
      <c r="B62" s="615"/>
      <c r="C62" s="618"/>
      <c r="D62" s="618"/>
      <c r="E62" s="618"/>
      <c r="F62" s="618"/>
      <c r="G62" s="618"/>
      <c r="H62" s="618"/>
      <c r="I62" s="618"/>
      <c r="J62" s="622"/>
    </row>
    <row r="63" spans="1:10" ht="12" customHeight="1">
      <c r="A63" s="620"/>
      <c r="B63" s="615"/>
      <c r="C63" s="618"/>
      <c r="D63" s="618"/>
      <c r="E63" s="618"/>
      <c r="F63" s="618"/>
      <c r="G63" s="618"/>
      <c r="H63" s="618"/>
      <c r="I63" s="618"/>
      <c r="J63" s="622"/>
    </row>
    <row r="64" spans="1:10" ht="12" customHeight="1">
      <c r="A64" s="620"/>
      <c r="B64" s="615"/>
      <c r="C64" s="618"/>
      <c r="D64" s="618"/>
      <c r="E64" s="618"/>
      <c r="F64" s="618"/>
      <c r="G64" s="618"/>
      <c r="H64" s="618"/>
      <c r="I64" s="618"/>
      <c r="J64" s="622"/>
    </row>
    <row r="65" spans="1:10" ht="12" customHeight="1">
      <c r="A65" s="620"/>
      <c r="B65" s="615"/>
      <c r="C65" s="618"/>
      <c r="D65" s="618"/>
      <c r="E65" s="618"/>
      <c r="F65" s="618"/>
      <c r="G65" s="618"/>
      <c r="H65" s="618"/>
      <c r="I65" s="618"/>
      <c r="J65" s="622"/>
    </row>
    <row r="66" spans="1:10" ht="12" customHeight="1">
      <c r="A66" s="620"/>
      <c r="B66" s="614" t="str">
        <f>IF(B61="IndicA1",IF(OR('Rel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competences'!$D$16&lt;&gt;"","IndicD2","")))))))))),IF(B61="IndicA2",IF('Rel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competences'!$D$16&lt;&gt;"","IndicD2",""))))))))),IF(B61="IndicA3",IF('Rel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competences'!$D$16&lt;&gt;"","IndicD2","")))))))),IF(B61="IndicB1",IF('Rel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competences'!$D$16&lt;&gt;"","IndicD2",""))))))),IF(B61="IndicB2",IF(OR('Rel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competences'!$D$16&lt;&gt;"","IndicD2","")))))),IF(B61="IndicB3",IF('Rel Sequencences competences'!$D$12&lt;&gt;"","IndicB4",IF('Rel Sequencences competences'!$D$13&lt;&gt;"","IndicC1",IF('Rel Sequencences competences'!$D$14&lt;&gt;"","IndicC2",IF('Rel Sequencences competences'!$D$15&lt;&gt;"","IndicD1",IF('Rel Sequencences competences'!$D$16&lt;&gt;"","IndicD2",""))))),IF(B61="IndicB4",IF('Rel Sequencences competences'!$D$13&lt;&gt;"","IndicC1",IF('Rel Sequencences competences'!$D$14&lt;&gt;"","IndicC2",IF('Rel Sequencences competences'!$D$15&lt;&gt;"","IndicD1",IF('Rel Sequencences competences'!$D$16&lt;&gt;"","IndicD2","")))),IF(B61="IndicC1",IF('Rel Sequencences competences'!$D$14&lt;&gt;"","IndicC2",IF('Rel Sequencences competences'!$D$15&lt;&gt;"","IndicD1",IF('Rel Sequencences competences'!$D$16&lt;&gt;"","IndicD2",""))),IF(B61="IndicC2",IF('Rel Sequencences competences'!$D$15&lt;&gt;"","IndicD1",IF('Rel Sequencences competences'!$D$16&lt;&gt;"","IndicD2","")),IF(B61="IndicD1",IF('Rel Sequencences competences'!$D$16&lt;&gt;"","IndicD2",""),""))))))))))</f>
        <v/>
      </c>
      <c r="C66" s="618"/>
      <c r="D66" s="618"/>
      <c r="E66" s="618"/>
      <c r="F66" s="618"/>
      <c r="G66" s="618"/>
      <c r="H66" s="618"/>
      <c r="I66" s="618"/>
      <c r="J66" s="622"/>
    </row>
    <row r="67" spans="1:10" ht="12" customHeight="1">
      <c r="A67" s="620"/>
      <c r="B67" s="615"/>
      <c r="C67" s="618"/>
      <c r="D67" s="618"/>
      <c r="E67" s="618"/>
      <c r="F67" s="618"/>
      <c r="G67" s="618"/>
      <c r="H67" s="618"/>
      <c r="I67" s="618"/>
      <c r="J67" s="622"/>
    </row>
    <row r="68" spans="1:10" ht="12" customHeight="1">
      <c r="A68" s="620"/>
      <c r="B68" s="615"/>
      <c r="C68" s="618"/>
      <c r="D68" s="618"/>
      <c r="E68" s="618"/>
      <c r="F68" s="618"/>
      <c r="G68" s="618"/>
      <c r="H68" s="618"/>
      <c r="I68" s="618"/>
      <c r="J68" s="622"/>
    </row>
    <row r="69" spans="1:10" ht="12" customHeight="1">
      <c r="A69" s="620"/>
      <c r="B69" s="615"/>
      <c r="C69" s="618"/>
      <c r="D69" s="618"/>
      <c r="E69" s="618"/>
      <c r="F69" s="618"/>
      <c r="G69" s="618"/>
      <c r="H69" s="618"/>
      <c r="I69" s="618"/>
      <c r="J69" s="622"/>
    </row>
    <row r="70" spans="1:10" ht="12" customHeight="1">
      <c r="A70" s="620"/>
      <c r="B70" s="615"/>
      <c r="C70" s="618"/>
      <c r="D70" s="618"/>
      <c r="E70" s="618"/>
      <c r="F70" s="618"/>
      <c r="G70" s="618"/>
      <c r="H70" s="618"/>
      <c r="I70" s="618"/>
      <c r="J70" s="622"/>
    </row>
    <row r="71" spans="1:10" ht="12" customHeight="1">
      <c r="A71" s="620"/>
      <c r="B71" s="614" t="str">
        <f>IF(B66="IndicA1",IF(OR('Rel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competences'!$D$16&lt;&gt;"","IndicD2","")))))),IF(B66="IndicB3",IF('Rel Sequencences competences'!$D$12&lt;&gt;"","IndicB4",IF('Rel Sequencences competences'!$D$13&lt;&gt;"","IndicC1",IF('Rel Sequencences competences'!$D$14&lt;&gt;"","IndicC2",IF('Rel Sequencences competences'!$D$15&lt;&gt;"","IndicD1",IF('Rel Sequencences competences'!$D$16&lt;&gt;"","IndicD2",""))))),IF(B66="IndicB4",IF('Rel Sequencences competences'!$D$13&lt;&gt;"","IndicC1",IF('Rel Sequencences competences'!$D$14&lt;&gt;"","IndicC2",IF('Rel Sequencences competences'!$D$15&lt;&gt;"","IndicD1",IF('Rel Sequencences competences'!$D$16&lt;&gt;"","IndicD2","")))),IF(B66="IndicC1",IF('Rel Sequencences competences'!$D$14&lt;&gt;"","IndicC2",IF('Rel Sequencences competences'!$D$15&lt;&gt;"","IndicD1",IF('Rel Sequencences competences'!$D$16&lt;&gt;"","IndicD2",""))),IF(B66="IndicC2",IF('Rel Sequencences competences'!$D$15&lt;&gt;"","IndicD1",IF('Rel Sequencences competences'!$D$16&lt;&gt;"","IndicD2","")),IF(B66="IndicD1",IF('Rel Sequencences competences'!$D$16&lt;&gt;"","IndicD2",""),""))))))))))</f>
        <v/>
      </c>
      <c r="C71" s="618"/>
      <c r="D71" s="618"/>
      <c r="E71" s="618"/>
      <c r="F71" s="618"/>
      <c r="G71" s="618"/>
      <c r="H71" s="618"/>
      <c r="I71" s="618"/>
      <c r="J71" s="622"/>
    </row>
    <row r="72" spans="1:10" ht="12" customHeight="1">
      <c r="A72" s="620"/>
      <c r="B72" s="615"/>
      <c r="C72" s="618"/>
      <c r="D72" s="618"/>
      <c r="E72" s="618"/>
      <c r="F72" s="618"/>
      <c r="G72" s="618"/>
      <c r="H72" s="618"/>
      <c r="I72" s="618"/>
      <c r="J72" s="622"/>
    </row>
    <row r="73" spans="1:10" ht="12" customHeight="1">
      <c r="A73" s="620"/>
      <c r="B73" s="615"/>
      <c r="C73" s="618"/>
      <c r="D73" s="618"/>
      <c r="E73" s="618"/>
      <c r="F73" s="618"/>
      <c r="G73" s="618"/>
      <c r="H73" s="618"/>
      <c r="I73" s="618"/>
      <c r="J73" s="622"/>
    </row>
    <row r="74" spans="1:10" ht="12" customHeight="1">
      <c r="A74" s="620"/>
      <c r="B74" s="615"/>
      <c r="C74" s="618"/>
      <c r="D74" s="618"/>
      <c r="E74" s="618"/>
      <c r="F74" s="618"/>
      <c r="G74" s="618"/>
      <c r="H74" s="618"/>
      <c r="I74" s="618"/>
      <c r="J74" s="622"/>
    </row>
    <row r="75" spans="1:10" ht="12" customHeight="1">
      <c r="A75" s="620"/>
      <c r="B75" s="615"/>
      <c r="C75" s="618"/>
      <c r="D75" s="618"/>
      <c r="E75" s="618"/>
      <c r="F75" s="618"/>
      <c r="G75" s="618"/>
      <c r="H75" s="618"/>
      <c r="I75" s="618"/>
      <c r="J75" s="622"/>
    </row>
    <row r="76" spans="1:10" ht="12" customHeight="1">
      <c r="A76" s="620"/>
      <c r="B76" s="614" t="str">
        <f>IF(B71="IndicA1",IF(OR('Rel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competences'!$D$16&lt;&gt;"","IndicD2","")))))))))),IF(B71="IndicA2",IF('Rel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competences'!$D$16&lt;&gt;"","IndicD2",""))))))))),IF(B71="IndicA3",IF('Rel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competences'!$D$16&lt;&gt;"","IndicD2","")))))))),IF(B71="IndicB1",IF('Rel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competences'!$D$16&lt;&gt;"","IndicD2",""))))))),IF(B71="IndicB2",IF(OR('Rel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competences'!$D$16&lt;&gt;"","IndicD2","")))))),IF(B71="IndicB3",IF('Rel Sequencences competences'!$D$12&lt;&gt;"","IndicB4",IF('Rel Sequencences competences'!$D$13&lt;&gt;"","IndicC1",IF('Rel Sequencences competences'!$D$14&lt;&gt;"","IndicC2",IF('Rel Sequencences competences'!$D$15&lt;&gt;"","IndicD1",IF('Rel Sequencences competences'!$D$16&lt;&gt;"","IndicD2",""))))),IF(B71="IndicB4",IF('Rel Sequencences competences'!$D$13&lt;&gt;"","IndicC1",IF('Rel Sequencences competences'!$D$14&lt;&gt;"","IndicC2",IF('Rel Sequencences competences'!$D$15&lt;&gt;"","IndicD1",IF('Rel Sequencences competences'!$D$16&lt;&gt;"","IndicD2","")))),IF(B71="IndicC1",IF('Rel Sequencences competences'!$D$14&lt;&gt;"","IndicC2",IF('Rel Sequencences competences'!$D$15&lt;&gt;"","IndicD1",IF('Rel Sequencences competences'!$D$16&lt;&gt;"","IndicD2",""))),IF(B71="IndicC2",IF('Rel Sequencences competences'!$D$15&lt;&gt;"","IndicD1",IF('Rel Sequencences competences'!$D$16&lt;&gt;"","IndicD2","")),IF(B71="IndicD1",IF('Rel Sequencences competences'!$D$16&lt;&gt;"","IndicD2",""),""))))))))))</f>
        <v/>
      </c>
      <c r="C76" s="618"/>
      <c r="D76" s="618"/>
      <c r="E76" s="618"/>
      <c r="F76" s="618"/>
      <c r="G76" s="618"/>
      <c r="H76" s="618"/>
      <c r="I76" s="618"/>
      <c r="J76" s="622"/>
    </row>
    <row r="77" spans="1:10" ht="12" customHeight="1">
      <c r="A77" s="620"/>
      <c r="B77" s="615"/>
      <c r="C77" s="618"/>
      <c r="D77" s="618"/>
      <c r="E77" s="618"/>
      <c r="F77" s="618"/>
      <c r="G77" s="618"/>
      <c r="H77" s="618"/>
      <c r="I77" s="618"/>
      <c r="J77" s="622"/>
    </row>
    <row r="78" spans="1:10" ht="12" customHeight="1">
      <c r="A78" s="620"/>
      <c r="B78" s="615"/>
      <c r="C78" s="618"/>
      <c r="D78" s="618"/>
      <c r="E78" s="618"/>
      <c r="F78" s="618"/>
      <c r="G78" s="618"/>
      <c r="H78" s="618"/>
      <c r="I78" s="618"/>
      <c r="J78" s="622"/>
    </row>
    <row r="79" spans="1:10" ht="12" customHeight="1">
      <c r="A79" s="620"/>
      <c r="B79" s="615"/>
      <c r="C79" s="618"/>
      <c r="D79" s="618"/>
      <c r="E79" s="618"/>
      <c r="F79" s="618"/>
      <c r="G79" s="618"/>
      <c r="H79" s="618"/>
      <c r="I79" s="618"/>
      <c r="J79" s="622"/>
    </row>
    <row r="80" spans="1:10" ht="12" customHeight="1" thickBot="1">
      <c r="A80" s="621"/>
      <c r="B80" s="615"/>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51.75" customHeight="1" thickBot="1">
      <c r="A83" s="597"/>
      <c r="B83" s="609" t="s">
        <v>444</v>
      </c>
      <c r="C83" s="610"/>
      <c r="D83" s="610"/>
      <c r="E83" s="611"/>
      <c r="F83" s="612" t="s">
        <v>477</v>
      </c>
      <c r="G83" s="610"/>
      <c r="H83" s="610"/>
      <c r="I83" s="610"/>
      <c r="J83" s="613"/>
    </row>
  </sheetData>
  <dataConsolidate/>
  <mergeCells count="153">
    <mergeCell ref="G77:J77"/>
    <mergeCell ref="G78:J78"/>
    <mergeCell ref="G79:J79"/>
    <mergeCell ref="G80:J80"/>
    <mergeCell ref="G72:J72"/>
    <mergeCell ref="G73:J73"/>
    <mergeCell ref="G74:J74"/>
    <mergeCell ref="G75:J75"/>
    <mergeCell ref="G76:J76"/>
    <mergeCell ref="G67:J67"/>
    <mergeCell ref="G68:J68"/>
    <mergeCell ref="G69:J69"/>
    <mergeCell ref="G70:J70"/>
    <mergeCell ref="G71:J71"/>
    <mergeCell ref="G62:J62"/>
    <mergeCell ref="G63:J63"/>
    <mergeCell ref="G64:J64"/>
    <mergeCell ref="G65:J65"/>
    <mergeCell ref="G66:J66"/>
    <mergeCell ref="G57:J57"/>
    <mergeCell ref="G58:J58"/>
    <mergeCell ref="G59:J59"/>
    <mergeCell ref="G60:J60"/>
    <mergeCell ref="G61:J61"/>
    <mergeCell ref="G52:J52"/>
    <mergeCell ref="G53:J53"/>
    <mergeCell ref="G54:J54"/>
    <mergeCell ref="G55:J55"/>
    <mergeCell ref="G56:J56"/>
    <mergeCell ref="G47:J47"/>
    <mergeCell ref="G48:J48"/>
    <mergeCell ref="G49:J49"/>
    <mergeCell ref="G50:J50"/>
    <mergeCell ref="G51:J51"/>
    <mergeCell ref="A25:A80"/>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B76:B80"/>
    <mergeCell ref="C76:F76"/>
    <mergeCell ref="C77:F77"/>
    <mergeCell ref="C78:F78"/>
    <mergeCell ref="C79:F79"/>
    <mergeCell ref="C80:F80"/>
    <mergeCell ref="B71:B75"/>
    <mergeCell ref="C71:F71"/>
    <mergeCell ref="C72:F72"/>
    <mergeCell ref="C73:F73"/>
    <mergeCell ref="C74:F74"/>
    <mergeCell ref="C75:F75"/>
    <mergeCell ref="B66:B70"/>
    <mergeCell ref="C66:F66"/>
    <mergeCell ref="C67:F67"/>
    <mergeCell ref="C68:F68"/>
    <mergeCell ref="C69:F69"/>
    <mergeCell ref="C70:F70"/>
    <mergeCell ref="B61:B65"/>
    <mergeCell ref="C61:F61"/>
    <mergeCell ref="C62:F62"/>
    <mergeCell ref="C63:F63"/>
    <mergeCell ref="C64:F64"/>
    <mergeCell ref="C65:F65"/>
    <mergeCell ref="B56:B60"/>
    <mergeCell ref="C56:F56"/>
    <mergeCell ref="C57:F57"/>
    <mergeCell ref="C58:F58"/>
    <mergeCell ref="C59:F59"/>
    <mergeCell ref="C60:F60"/>
    <mergeCell ref="B51:B55"/>
    <mergeCell ref="C51:F51"/>
    <mergeCell ref="C52:F52"/>
    <mergeCell ref="C53:F53"/>
    <mergeCell ref="C54:F54"/>
    <mergeCell ref="C55:F55"/>
    <mergeCell ref="B46:B50"/>
    <mergeCell ref="C46:F46"/>
    <mergeCell ref="C47:F47"/>
    <mergeCell ref="C48:F48"/>
    <mergeCell ref="C49:F49"/>
    <mergeCell ref="C50:F50"/>
    <mergeCell ref="B41:B45"/>
    <mergeCell ref="C41:F41"/>
    <mergeCell ref="C42:F42"/>
    <mergeCell ref="C43:F43"/>
    <mergeCell ref="C44:F44"/>
    <mergeCell ref="C45:F45"/>
    <mergeCell ref="C36:F36"/>
    <mergeCell ref="C38:F38"/>
    <mergeCell ref="C39:F39"/>
    <mergeCell ref="C40:F40"/>
    <mergeCell ref="C26:F26"/>
    <mergeCell ref="C27:F27"/>
    <mergeCell ref="C28:F28"/>
    <mergeCell ref="C29:F29"/>
    <mergeCell ref="C30:F30"/>
    <mergeCell ref="A81:A83"/>
    <mergeCell ref="B11:J11"/>
    <mergeCell ref="B13:J13"/>
    <mergeCell ref="B25:J25"/>
    <mergeCell ref="B81:J81"/>
    <mergeCell ref="B82:E82"/>
    <mergeCell ref="F82:J82"/>
    <mergeCell ref="B83:E83"/>
    <mergeCell ref="F83:J83"/>
    <mergeCell ref="B26:B30"/>
    <mergeCell ref="B31:B35"/>
    <mergeCell ref="G26:J26"/>
    <mergeCell ref="G27:J27"/>
    <mergeCell ref="G28:J28"/>
    <mergeCell ref="G29:J29"/>
    <mergeCell ref="G30:J30"/>
    <mergeCell ref="G31:J31"/>
    <mergeCell ref="C31:F31"/>
    <mergeCell ref="C32:F32"/>
    <mergeCell ref="C33:F33"/>
    <mergeCell ref="C34:F34"/>
    <mergeCell ref="C35:F35"/>
    <mergeCell ref="C37:F37"/>
    <mergeCell ref="B36:B40"/>
    <mergeCell ref="K1:O11"/>
    <mergeCell ref="A1:B1"/>
    <mergeCell ref="D1:J1"/>
    <mergeCell ref="A2:A12"/>
    <mergeCell ref="B2:C2"/>
    <mergeCell ref="B5:C5"/>
    <mergeCell ref="B7:C7"/>
    <mergeCell ref="B8:C8"/>
    <mergeCell ref="B9:J9"/>
    <mergeCell ref="B10:E10"/>
    <mergeCell ref="F10:J10"/>
    <mergeCell ref="B12:E12"/>
    <mergeCell ref="F12:J12"/>
    <mergeCell ref="B6:C6"/>
    <mergeCell ref="B4:C4"/>
    <mergeCell ref="B3:C3"/>
    <mergeCell ref="D4:E4"/>
    <mergeCell ref="F2:F3"/>
    <mergeCell ref="G2:G3"/>
    <mergeCell ref="H2:H3"/>
    <mergeCell ref="I2:I3"/>
    <mergeCell ref="J2:J3"/>
  </mergeCells>
  <conditionalFormatting sqref="F4:J5">
    <cfRule type="containsText" dxfId="34" priority="2" operator="containsText" text="h">
      <formula>NOT(ISERROR(SEARCH("h",F4)))</formula>
    </cfRule>
  </conditionalFormatting>
  <conditionalFormatting sqref="F7:J8">
    <cfRule type="containsText" dxfId="33" priority="1" operator="containsText" text="h">
      <formula>NOT(ISERROR(SEARCH("h",F7)))</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19685039370078741" right="0.19685039370078741"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3" zoomScale="115" zoomScaleNormal="115" workbookViewId="0">
      <selection activeCell="B31" sqref="B31:B35"/>
    </sheetView>
  </sheetViews>
  <sheetFormatPr baseColWidth="10" defaultRowHeight="15"/>
  <cols>
    <col min="1" max="1" width="10.140625" customWidth="1"/>
    <col min="2" max="10" width="12.7109375" customWidth="1"/>
    <col min="13" max="13" width="6.85546875" customWidth="1"/>
    <col min="14" max="14" width="11.42578125" hidden="1" customWidth="1"/>
    <col min="15" max="15" width="4" customWidth="1"/>
  </cols>
  <sheetData>
    <row r="1" spans="1:15" ht="28.5" customHeight="1" thickBot="1">
      <c r="A1" s="558" t="s">
        <v>302</v>
      </c>
      <c r="B1" s="559"/>
      <c r="C1" s="300" t="str">
        <f>'Rel Connaissances Sequences '!D3</f>
        <v>Ssi1-2</v>
      </c>
      <c r="D1" s="560" t="str">
        <f>'Rel Connaissances Sequences '!D1</f>
        <v>Comment répondre au mieux à un besoin ?</v>
      </c>
      <c r="E1" s="561"/>
      <c r="F1" s="561"/>
      <c r="G1" s="561"/>
      <c r="H1" s="561"/>
      <c r="I1" s="561"/>
      <c r="J1" s="561"/>
      <c r="K1" s="549" t="s">
        <v>548</v>
      </c>
      <c r="L1" s="550"/>
      <c r="M1" s="550"/>
      <c r="N1" s="550"/>
      <c r="O1" s="551"/>
    </row>
    <row r="2" spans="1:15" ht="15" customHeight="1">
      <c r="A2" s="563" t="s">
        <v>440</v>
      </c>
      <c r="B2" s="567" t="s">
        <v>397</v>
      </c>
      <c r="C2" s="568"/>
      <c r="D2" s="227">
        <v>2</v>
      </c>
      <c r="E2" s="228" t="s">
        <v>306</v>
      </c>
      <c r="F2" s="589" t="str">
        <f>'Organisation Hebdo'!A4</f>
        <v>Lu</v>
      </c>
      <c r="G2" s="591" t="str">
        <f>'Organisation Hebdo'!B4</f>
        <v>Ma</v>
      </c>
      <c r="H2" s="591" t="str">
        <f>'Organisation Hebdo'!C4</f>
        <v>Me</v>
      </c>
      <c r="I2" s="591" t="str">
        <f>'Organisation Hebdo'!D4</f>
        <v>Je</v>
      </c>
      <c r="J2" s="626" t="str">
        <f>'Organisation Hebdo'!E4</f>
        <v>Ve</v>
      </c>
      <c r="K2" s="552"/>
      <c r="L2" s="553"/>
      <c r="M2" s="553"/>
      <c r="N2" s="553"/>
      <c r="O2" s="554"/>
    </row>
    <row r="3" spans="1:15" ht="15" customHeight="1">
      <c r="A3" s="564"/>
      <c r="B3" s="585" t="s">
        <v>398</v>
      </c>
      <c r="C3" s="586"/>
      <c r="D3" s="289">
        <v>5</v>
      </c>
      <c r="E3" s="230" t="s">
        <v>306</v>
      </c>
      <c r="F3" s="590"/>
      <c r="G3" s="592"/>
      <c r="H3" s="592"/>
      <c r="I3" s="592"/>
      <c r="J3" s="627"/>
      <c r="K3" s="552"/>
      <c r="L3" s="553"/>
      <c r="M3" s="553"/>
      <c r="N3" s="553"/>
      <c r="O3" s="554"/>
    </row>
    <row r="4" spans="1:15" ht="15" customHeight="1" thickBot="1">
      <c r="A4" s="564"/>
      <c r="B4" s="583" t="s">
        <v>396</v>
      </c>
      <c r="C4" s="584"/>
      <c r="D4" s="587" t="s">
        <v>399</v>
      </c>
      <c r="E4" s="588"/>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385" t="str">
        <f>IF('Organisation Hebdo'!E5&lt;&gt;"",'Organisation Hebdo'!E5,"")</f>
        <v/>
      </c>
      <c r="K4" s="552"/>
      <c r="L4" s="553"/>
      <c r="M4" s="553"/>
      <c r="N4" s="553"/>
      <c r="O4" s="554"/>
    </row>
    <row r="5" spans="1:15" ht="15" customHeight="1">
      <c r="A5" s="565"/>
      <c r="B5" s="569" t="s">
        <v>303</v>
      </c>
      <c r="C5" s="570"/>
      <c r="D5" s="301">
        <v>3</v>
      </c>
      <c r="E5" s="229" t="s">
        <v>304</v>
      </c>
      <c r="F5" s="290" t="str">
        <f>IF('Organisation Hebdo'!A6&lt;&gt;"",'Organisation Hebdo'!A6,"")</f>
        <v/>
      </c>
      <c r="G5" s="291" t="str">
        <f>IF('Organisation Hebdo'!B6&lt;&gt;"",'Organisation Hebdo'!B6,"")</f>
        <v/>
      </c>
      <c r="H5" s="291" t="str">
        <f>IF('Organisation Hebdo'!C6&lt;&gt;"",'Organisation Hebdo'!C6,"")</f>
        <v/>
      </c>
      <c r="I5" s="291" t="str">
        <f>IF('Organisation Hebdo'!D6&lt;&gt;"",'Organisation Hebdo'!D6,"")</f>
        <v/>
      </c>
      <c r="J5" s="385" t="str">
        <f>IF('Organisation Hebdo'!E6&lt;&gt;"",'Organisation Hebdo'!E6,"")</f>
        <v/>
      </c>
      <c r="K5" s="552"/>
      <c r="L5" s="553"/>
      <c r="M5" s="553"/>
      <c r="N5" s="553"/>
      <c r="O5" s="554"/>
    </row>
    <row r="6" spans="1:15" ht="14.25" customHeight="1">
      <c r="A6" s="565"/>
      <c r="B6" s="571" t="s">
        <v>305</v>
      </c>
      <c r="C6" s="572"/>
      <c r="D6" s="229">
        <f>D5*7-(COUNTIF(D4,"OUI")*2*D5)</f>
        <v>15</v>
      </c>
      <c r="E6" s="229" t="s">
        <v>306</v>
      </c>
      <c r="F6" s="296"/>
      <c r="G6" s="297"/>
      <c r="H6" s="297"/>
      <c r="I6" s="297"/>
      <c r="J6" s="297"/>
      <c r="K6" s="552"/>
      <c r="L6" s="553"/>
      <c r="M6" s="553"/>
      <c r="N6" s="553"/>
      <c r="O6" s="554"/>
    </row>
    <row r="7" spans="1:15" ht="15" customHeight="1">
      <c r="A7" s="565"/>
      <c r="B7" s="571" t="s">
        <v>307</v>
      </c>
      <c r="C7" s="572"/>
      <c r="D7" s="231">
        <f>D5*(D3-2*COUNTIF(D4,"oui"))</f>
        <v>9</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385" t="str">
        <f>IF('Organisation Hebdo'!E8&lt;&gt;"",'Organisation Hebdo'!E8,"")</f>
        <v>2h CE (TPE)</v>
      </c>
      <c r="K7" s="552"/>
      <c r="L7" s="553"/>
      <c r="M7" s="553"/>
      <c r="N7" s="553"/>
      <c r="O7" s="554"/>
    </row>
    <row r="8" spans="1:15" ht="15" customHeight="1" thickBot="1">
      <c r="A8" s="565"/>
      <c r="B8" s="571" t="s">
        <v>309</v>
      </c>
      <c r="C8" s="572"/>
      <c r="D8" s="231">
        <f>D5*D2</f>
        <v>6</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386" t="str">
        <f>IF('Organisation Hebdo'!E9&lt;&gt;"",'Organisation Hebdo'!E9,"")</f>
        <v/>
      </c>
      <c r="K8" s="552"/>
      <c r="L8" s="553"/>
      <c r="M8" s="553"/>
      <c r="N8" s="553"/>
      <c r="O8" s="554"/>
    </row>
    <row r="9" spans="1:15" ht="15.75" thickBot="1">
      <c r="A9" s="566"/>
      <c r="B9" s="573" t="s">
        <v>310</v>
      </c>
      <c r="C9" s="574"/>
      <c r="D9" s="574"/>
      <c r="E9" s="574"/>
      <c r="F9" s="575"/>
      <c r="G9" s="575"/>
      <c r="H9" s="575"/>
      <c r="I9" s="575"/>
      <c r="J9" s="575"/>
      <c r="K9" s="552"/>
      <c r="L9" s="553"/>
      <c r="M9" s="553"/>
      <c r="N9" s="553"/>
      <c r="O9" s="554"/>
    </row>
    <row r="10" spans="1:15" ht="43.5" customHeight="1" thickBot="1">
      <c r="A10" s="566"/>
      <c r="B10" s="577" t="str">
        <f>'Suivi de Formules'!C2</f>
        <v xml:space="preserve">A1 Analyser le besoin   
A2 Analyser le système
B2 Proposer ou justifier un modèle
</v>
      </c>
      <c r="C10" s="578"/>
      <c r="D10" s="578"/>
      <c r="E10" s="578"/>
      <c r="F10" s="578" t="str">
        <f>'Suivi de Formules'!C3</f>
        <v xml:space="preserve">D1 Rechercher et traiter des informations
</v>
      </c>
      <c r="G10" s="578"/>
      <c r="H10" s="578"/>
      <c r="I10" s="578"/>
      <c r="J10" s="578"/>
      <c r="K10" s="552"/>
      <c r="L10" s="553"/>
      <c r="M10" s="553"/>
      <c r="N10" s="553"/>
      <c r="O10" s="554"/>
    </row>
    <row r="11" spans="1:15" ht="18" customHeight="1">
      <c r="A11" s="565"/>
      <c r="B11" s="598" t="s">
        <v>322</v>
      </c>
      <c r="C11" s="599"/>
      <c r="D11" s="599"/>
      <c r="E11" s="599"/>
      <c r="F11" s="599"/>
      <c r="G11" s="599"/>
      <c r="H11" s="599"/>
      <c r="I11" s="599"/>
      <c r="J11" s="599"/>
      <c r="K11" s="555"/>
      <c r="L11" s="556"/>
      <c r="M11" s="556"/>
      <c r="N11" s="556"/>
      <c r="O11" s="557"/>
    </row>
    <row r="12" spans="1:15" ht="150.75" customHeight="1" thickBot="1">
      <c r="A12" s="565"/>
      <c r="B12" s="580" t="str">
        <f>'Suivi de Formules'!C4</f>
        <v xml:space="preserve">Analyse fonctionnelle externe, Expression fonctionnelle du besoin.
Besoin, finalités, contraintes, cahier des charges
Fonctions d’usage, de service, d’estime
Système, Frontière d’étude, Environnement
Architectures fonctionnelle et organique d’un système
Matière d’œuvre, valeur ajoutée, flux
Chaîne d’énergie
Composants réalisant les fonctions de la chaîne d’énergie
Chaîne d’information
Composants réalisant les fonctions de la chaîne d’information
</v>
      </c>
      <c r="C12" s="581"/>
      <c r="D12" s="581"/>
      <c r="E12" s="581"/>
      <c r="F12" s="581" t="str">
        <f>'Suivi de Formules'!C5</f>
        <v xml:space="preserve">Dossier technique
</v>
      </c>
      <c r="G12" s="581"/>
      <c r="H12" s="581"/>
      <c r="I12" s="581"/>
      <c r="J12" s="582"/>
    </row>
    <row r="13" spans="1:15">
      <c r="A13" s="395"/>
      <c r="B13" s="625" t="s">
        <v>311</v>
      </c>
      <c r="C13" s="602"/>
      <c r="D13" s="602"/>
      <c r="E13" s="602"/>
      <c r="F13" s="602"/>
      <c r="G13" s="602"/>
      <c r="H13" s="602"/>
      <c r="I13" s="602"/>
      <c r="J13" s="603"/>
    </row>
    <row r="14" spans="1:15" ht="24">
      <c r="A14" s="396"/>
      <c r="B14" s="339" t="s">
        <v>432</v>
      </c>
      <c r="C14" s="303" t="s">
        <v>428</v>
      </c>
      <c r="D14" s="457" t="s">
        <v>429</v>
      </c>
      <c r="E14" s="457" t="s">
        <v>445</v>
      </c>
      <c r="F14" s="303" t="s">
        <v>432</v>
      </c>
      <c r="G14" s="303" t="s">
        <v>428</v>
      </c>
      <c r="H14" s="303" t="s">
        <v>437</v>
      </c>
      <c r="I14" s="303"/>
      <c r="J14" s="304"/>
    </row>
    <row r="15" spans="1:15">
      <c r="A15" s="397" t="s">
        <v>312</v>
      </c>
      <c r="B15" s="406" t="s">
        <v>433</v>
      </c>
      <c r="C15" s="303" t="s">
        <v>488</v>
      </c>
      <c r="D15" s="457" t="s">
        <v>436</v>
      </c>
      <c r="E15" s="457" t="s">
        <v>433</v>
      </c>
      <c r="F15" s="303" t="s">
        <v>436</v>
      </c>
      <c r="G15" s="327" t="s">
        <v>436</v>
      </c>
      <c r="H15" s="327" t="s">
        <v>436</v>
      </c>
      <c r="I15" s="327"/>
      <c r="J15" s="328"/>
    </row>
    <row r="16" spans="1:15" ht="111.75" customHeight="1">
      <c r="A16" s="397" t="s">
        <v>313</v>
      </c>
      <c r="B16" s="399" t="s">
        <v>447</v>
      </c>
      <c r="C16" s="303" t="s">
        <v>460</v>
      </c>
      <c r="D16" s="457" t="s">
        <v>448</v>
      </c>
      <c r="E16" s="457" t="s">
        <v>479</v>
      </c>
      <c r="F16" s="303" t="s">
        <v>446</v>
      </c>
      <c r="G16" s="303" t="s">
        <v>491</v>
      </c>
      <c r="H16" s="303" t="s">
        <v>491</v>
      </c>
      <c r="I16" s="303"/>
      <c r="J16" s="304"/>
    </row>
    <row r="17" spans="1:10">
      <c r="A17" s="397" t="s">
        <v>314</v>
      </c>
      <c r="B17" s="406" t="s">
        <v>249</v>
      </c>
      <c r="C17" s="327" t="s">
        <v>249</v>
      </c>
      <c r="D17" s="458" t="s">
        <v>434</v>
      </c>
      <c r="E17" s="457" t="s">
        <v>249</v>
      </c>
      <c r="F17" s="327" t="s">
        <v>434</v>
      </c>
      <c r="G17" s="327" t="s">
        <v>249</v>
      </c>
      <c r="H17" s="327" t="s">
        <v>249</v>
      </c>
      <c r="I17" s="327"/>
      <c r="J17" s="328"/>
    </row>
    <row r="18" spans="1:10">
      <c r="A18" s="397" t="s">
        <v>315</v>
      </c>
      <c r="B18" s="399"/>
      <c r="C18" s="303"/>
      <c r="D18" s="457"/>
      <c r="E18" s="457"/>
      <c r="F18" s="303"/>
      <c r="G18" s="303"/>
      <c r="H18" s="303"/>
      <c r="I18" s="303"/>
      <c r="J18" s="304"/>
    </row>
    <row r="19" spans="1:10">
      <c r="A19" s="397" t="s">
        <v>316</v>
      </c>
      <c r="B19" s="399"/>
      <c r="C19" s="303"/>
      <c r="D19" s="457"/>
      <c r="E19" s="457"/>
      <c r="F19" s="303"/>
      <c r="G19" s="303"/>
      <c r="H19" s="303"/>
      <c r="I19" s="303"/>
      <c r="J19" s="304"/>
    </row>
    <row r="20" spans="1:10" ht="36.75" customHeight="1">
      <c r="A20" s="397" t="s">
        <v>317</v>
      </c>
      <c r="B20" s="339"/>
      <c r="C20" s="460" t="s">
        <v>449</v>
      </c>
      <c r="D20" s="457" t="s">
        <v>467</v>
      </c>
      <c r="E20" s="457" t="s">
        <v>480</v>
      </c>
      <c r="F20" s="303"/>
      <c r="G20" s="460" t="s">
        <v>472</v>
      </c>
      <c r="H20" s="460" t="s">
        <v>451</v>
      </c>
      <c r="I20" s="303"/>
      <c r="J20" s="304"/>
    </row>
    <row r="21" spans="1:10" ht="42.75" customHeight="1">
      <c r="A21" s="397" t="s">
        <v>318</v>
      </c>
      <c r="B21" s="339"/>
      <c r="C21" s="460" t="s">
        <v>450</v>
      </c>
      <c r="D21" s="457" t="s">
        <v>468</v>
      </c>
      <c r="E21" s="457" t="s">
        <v>481</v>
      </c>
      <c r="F21" s="303"/>
      <c r="G21" s="460" t="s">
        <v>505</v>
      </c>
      <c r="H21" s="303"/>
      <c r="I21" s="303"/>
      <c r="J21" s="304"/>
    </row>
    <row r="22" spans="1:10" ht="33.75" customHeight="1">
      <c r="A22" s="397" t="s">
        <v>319</v>
      </c>
      <c r="B22" s="339"/>
      <c r="C22" s="303"/>
      <c r="D22" s="457" t="s">
        <v>469</v>
      </c>
      <c r="E22" s="457"/>
      <c r="F22" s="303"/>
      <c r="G22" s="463"/>
      <c r="H22" s="303"/>
      <c r="I22" s="303"/>
      <c r="J22" s="304"/>
    </row>
    <row r="23" spans="1:10">
      <c r="A23" s="397" t="s">
        <v>320</v>
      </c>
      <c r="B23" s="339"/>
      <c r="C23" s="303"/>
      <c r="D23" s="457" t="s">
        <v>454</v>
      </c>
      <c r="E23" s="457"/>
      <c r="F23" s="303"/>
      <c r="G23" s="303"/>
      <c r="H23" s="303"/>
      <c r="I23" s="303"/>
      <c r="J23" s="304"/>
    </row>
    <row r="24" spans="1:10" ht="15.75" thickBot="1">
      <c r="A24" s="398" t="s">
        <v>321</v>
      </c>
      <c r="B24" s="340"/>
      <c r="C24" s="462"/>
      <c r="D24" s="459" t="s">
        <v>470</v>
      </c>
      <c r="E24" s="459"/>
      <c r="F24" s="333"/>
      <c r="G24" s="333"/>
      <c r="H24" s="333"/>
      <c r="I24" s="333"/>
      <c r="J24" s="334"/>
    </row>
    <row r="25" spans="1:10">
      <c r="A25" s="619"/>
      <c r="B25" s="602" t="s">
        <v>383</v>
      </c>
      <c r="C25" s="602"/>
      <c r="D25" s="602"/>
      <c r="E25" s="602"/>
      <c r="F25" s="602"/>
      <c r="G25" s="602"/>
      <c r="H25" s="602"/>
      <c r="I25" s="602"/>
      <c r="J25" s="603"/>
    </row>
    <row r="26" spans="1:10" ht="12" customHeight="1">
      <c r="A26" s="620"/>
      <c r="B26" s="614" t="str">
        <f>'Suivi de Formules'!C6</f>
        <v>IndicA1</v>
      </c>
      <c r="C26" s="616" t="s">
        <v>337</v>
      </c>
      <c r="D26" s="616"/>
      <c r="E26" s="616"/>
      <c r="F26" s="616"/>
      <c r="G26" s="616" t="s">
        <v>542</v>
      </c>
      <c r="H26" s="616"/>
      <c r="I26" s="616"/>
      <c r="J26" s="617"/>
    </row>
    <row r="27" spans="1:10" ht="12" customHeight="1">
      <c r="A27" s="620"/>
      <c r="B27" s="615"/>
      <c r="C27" s="616" t="s">
        <v>338</v>
      </c>
      <c r="D27" s="616"/>
      <c r="E27" s="616"/>
      <c r="F27" s="616"/>
      <c r="G27" s="616"/>
      <c r="H27" s="616"/>
      <c r="I27" s="616"/>
      <c r="J27" s="617"/>
    </row>
    <row r="28" spans="1:10" ht="12" customHeight="1">
      <c r="A28" s="620"/>
      <c r="B28" s="615"/>
      <c r="C28" s="616" t="s">
        <v>339</v>
      </c>
      <c r="D28" s="616"/>
      <c r="E28" s="616"/>
      <c r="F28" s="616"/>
      <c r="G28" s="616"/>
      <c r="H28" s="616"/>
      <c r="I28" s="616"/>
      <c r="J28" s="617"/>
    </row>
    <row r="29" spans="1:10" ht="12" customHeight="1">
      <c r="A29" s="620"/>
      <c r="B29" s="615"/>
      <c r="C29" s="616" t="s">
        <v>340</v>
      </c>
      <c r="D29" s="616"/>
      <c r="E29" s="616"/>
      <c r="F29" s="616"/>
      <c r="G29" s="616"/>
      <c r="H29" s="616"/>
      <c r="I29" s="616"/>
      <c r="J29" s="617"/>
    </row>
    <row r="30" spans="1:10" ht="12" customHeight="1">
      <c r="A30" s="620"/>
      <c r="B30" s="615"/>
      <c r="C30" s="616" t="s">
        <v>341</v>
      </c>
      <c r="D30" s="616"/>
      <c r="E30" s="616"/>
      <c r="F30" s="616"/>
      <c r="G30" s="616"/>
      <c r="H30" s="616"/>
      <c r="I30" s="616"/>
      <c r="J30" s="617"/>
    </row>
    <row r="31" spans="1:10" ht="24.75" customHeight="1">
      <c r="A31" s="620"/>
      <c r="B31" s="614" t="str">
        <f>IF($B26="IndicA1",IF(OR('Rel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competences'!E$16&lt;&gt;"","IndicD2","")))))),IF($B26="IndicB3",IF('Rel Sequencences competences'!E$12&lt;&gt;"","IndicB4",IF('Rel Sequencences competences'!E$13&lt;&gt;"","IndicC1",IF('Rel Sequencences competences'!E$14&lt;&gt;"","IndicC2",IF('Rel Sequencences competences'!E$15&lt;&gt;"","IndicD1",IF('Rel Sequencences competences'!E$16&lt;&gt;"","IndicD2",""))))),IF($B26="IndicB4",IF('Rel Sequencences competences'!E$13&lt;&gt;"","IndicC1",IF('Rel Sequencences competences'!E$14&lt;&gt;"","IndicC2",IF('Rel Sequencences competences'!E$15&lt;&gt;"","IndicD1",IF('Rel Sequencences competences'!E$16&lt;&gt;"","IndicD2","")))),IF($B26="IndicC1",IF('Rel Sequencences competences'!E$14&lt;&gt;"","IndicC2",IF('Rel Sequencences competences'!E$15&lt;&gt;"","IndicD1",IF('Rel Sequencences competences'!E$16&lt;&gt;"","IndicD2",""))),IF($B26="IndicC2",IF('Rel Sequencences competences'!E$15&lt;&gt;"","IndicD1",IF('Rel Sequencences competences'!E$16&lt;&gt;"","IndicD2","")),IF($B26="IndicD1",IF('Rel Sequencences competences'!E$16&lt;&gt;"","IndicD2",""),""))))))))))</f>
        <v>IndicA2</v>
      </c>
      <c r="C31" s="616" t="s">
        <v>342</v>
      </c>
      <c r="D31" s="616"/>
      <c r="E31" s="616"/>
      <c r="F31" s="616"/>
      <c r="G31" s="616"/>
      <c r="H31" s="616"/>
      <c r="I31" s="616"/>
      <c r="J31" s="617"/>
    </row>
    <row r="32" spans="1:10" ht="12" customHeight="1">
      <c r="A32" s="620"/>
      <c r="B32" s="615"/>
      <c r="C32" s="616" t="s">
        <v>347</v>
      </c>
      <c r="D32" s="616"/>
      <c r="E32" s="616"/>
      <c r="F32" s="616"/>
      <c r="G32" s="616"/>
      <c r="H32" s="616"/>
      <c r="I32" s="616"/>
      <c r="J32" s="617"/>
    </row>
    <row r="33" spans="1:10" ht="12" customHeight="1">
      <c r="A33" s="620"/>
      <c r="B33" s="615"/>
      <c r="C33" s="616" t="s">
        <v>344</v>
      </c>
      <c r="D33" s="616"/>
      <c r="E33" s="616"/>
      <c r="F33" s="616"/>
      <c r="G33" s="616"/>
      <c r="H33" s="616"/>
      <c r="I33" s="616"/>
      <c r="J33" s="617"/>
    </row>
    <row r="34" spans="1:10" ht="27" customHeight="1">
      <c r="A34" s="620"/>
      <c r="B34" s="615"/>
      <c r="C34" s="616"/>
      <c r="D34" s="616"/>
      <c r="E34" s="616"/>
      <c r="F34" s="616"/>
      <c r="G34" s="616"/>
      <c r="H34" s="616"/>
      <c r="I34" s="616"/>
      <c r="J34" s="617"/>
    </row>
    <row r="35" spans="1:10" ht="12" customHeight="1" thickBot="1">
      <c r="A35" s="620"/>
      <c r="B35" s="615"/>
      <c r="C35" s="616"/>
      <c r="D35" s="616"/>
      <c r="E35" s="616"/>
      <c r="F35" s="616"/>
      <c r="G35" s="616"/>
      <c r="H35" s="616"/>
      <c r="I35" s="616"/>
      <c r="J35" s="617"/>
    </row>
    <row r="36" spans="1:10" ht="12" hidden="1" customHeight="1">
      <c r="A36" s="620"/>
      <c r="B36" s="614" t="str">
        <f>IF($B31="IndicA1",IF(OR('Rel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competences'!E$16&lt;&gt;"","IndicD2","")))))))))),IF($B31="IndicA2",IF('Rel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competences'!E$16&lt;&gt;"","IndicD2",""))))))))),IF($B31="IndicA3",IF('Rel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competences'!E$16&lt;&gt;"","IndicD2","")))))))),IF($B31="IndicB1",IF('Rel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competences'!E$16&lt;&gt;"","IndicD2",""))))))),IF($B31="IndicB2",IF(OR('Rel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competences'!E$16&lt;&gt;"","IndicD2","")))))),IF($B31="IndicB3",IF('Rel Sequencences competences'!E$12&lt;&gt;"","IndicB4",IF('Rel Sequencences competences'!E$13&lt;&gt;"","IndicC1",IF('Rel Sequencences competences'!E$14&lt;&gt;"","IndicC2",IF('Rel Sequencences competences'!E$15&lt;&gt;"","IndicD1",IF('Rel Sequencences competences'!E$16&lt;&gt;"","IndicD2",""))))),IF($B31="IndicB4",IF('Rel Sequencences competences'!E$13&lt;&gt;"","IndicC1",IF('Rel Sequencences competences'!E$14&lt;&gt;"","IndicC2",IF('Rel Sequencences competences'!E$15&lt;&gt;"","IndicD1",IF('Rel Sequencences competences'!E$16&lt;&gt;"","IndicD2","")))),IF($B31="IndicC1",IF('Rel Sequencences competences'!E$14&lt;&gt;"","IndicC2",IF('Rel Sequencences competences'!E$15&lt;&gt;"","IndicD1",IF('Rel Sequencences competences'!E$16&lt;&gt;"","IndicD2",""))),IF($B31="IndicC2",IF('Rel Sequencences competences'!E$15&lt;&gt;"","IndicD1",IF('Rel Sequencences competences'!E$16&lt;&gt;"","IndicD2","")),IF($B31="IndicD1",IF('Rel Sequencences competences'!E$16&lt;&gt;"","IndicD2",""),""))))))))))</f>
        <v>IndicB2</v>
      </c>
      <c r="C36" s="616"/>
      <c r="D36" s="616"/>
      <c r="E36" s="616"/>
      <c r="F36" s="616"/>
      <c r="G36" s="616"/>
      <c r="H36" s="616"/>
      <c r="I36" s="616"/>
      <c r="J36" s="617"/>
    </row>
    <row r="37" spans="1:10" ht="12" hidden="1" customHeight="1">
      <c r="A37" s="620"/>
      <c r="B37" s="615"/>
      <c r="C37" s="616"/>
      <c r="D37" s="616"/>
      <c r="E37" s="616"/>
      <c r="F37" s="616"/>
      <c r="G37" s="616"/>
      <c r="H37" s="616"/>
      <c r="I37" s="616"/>
      <c r="J37" s="617"/>
    </row>
    <row r="38" spans="1:10" ht="12" hidden="1" customHeight="1">
      <c r="A38" s="620"/>
      <c r="B38" s="615"/>
      <c r="C38" s="616"/>
      <c r="D38" s="616"/>
      <c r="E38" s="616"/>
      <c r="F38" s="616"/>
      <c r="G38" s="616"/>
      <c r="H38" s="616"/>
      <c r="I38" s="616"/>
      <c r="J38" s="617"/>
    </row>
    <row r="39" spans="1:10" ht="12" hidden="1" customHeight="1">
      <c r="A39" s="620"/>
      <c r="B39" s="615"/>
      <c r="C39" s="616"/>
      <c r="D39" s="616"/>
      <c r="E39" s="616"/>
      <c r="F39" s="616"/>
      <c r="G39" s="616"/>
      <c r="H39" s="616"/>
      <c r="I39" s="616"/>
      <c r="J39" s="617"/>
    </row>
    <row r="40" spans="1:10" ht="12" hidden="1" customHeight="1">
      <c r="A40" s="620"/>
      <c r="B40" s="615"/>
      <c r="C40" s="616"/>
      <c r="D40" s="616"/>
      <c r="E40" s="616"/>
      <c r="F40" s="616"/>
      <c r="G40" s="616"/>
      <c r="H40" s="616"/>
      <c r="I40" s="616"/>
      <c r="J40" s="617"/>
    </row>
    <row r="41" spans="1:10" ht="12" hidden="1" customHeight="1">
      <c r="A41" s="620"/>
      <c r="B41" s="614" t="str">
        <f>IF($B36="IndicA1",IF(OR('Rel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competences'!E$16&lt;&gt;"","IndicD2","")))))),IF($B36="IndicB3",IF('Rel Sequencences competences'!E$12&lt;&gt;"","IndicB4",IF('Rel Sequencences competences'!E$13&lt;&gt;"","IndicC1",IF('Rel Sequencences competences'!E$14&lt;&gt;"","IndicC2",IF('Rel Sequencences competences'!E$15&lt;&gt;"","IndicD1",IF('Rel Sequencences competences'!E$16&lt;&gt;"","IndicD2",""))))),IF($B36="IndicB4",IF('Rel Sequencences competences'!E$13&lt;&gt;"","IndicC1",IF('Rel Sequencences competences'!E$14&lt;&gt;"","IndicC2",IF('Rel Sequencences competences'!E$15&lt;&gt;"","IndicD1",IF('Rel Sequencences competences'!E$16&lt;&gt;"","IndicD2","")))),IF($B36="IndicC1",IF('Rel Sequencences competences'!E$14&lt;&gt;"","IndicC2",IF('Rel Sequencences competences'!E$15&lt;&gt;"","IndicD1",IF('Rel Sequencences competences'!E$16&lt;&gt;"","IndicD2",""))),IF($B36="IndicC2",IF('Rel Sequencences competences'!E$15&lt;&gt;"","IndicD1",IF('Rel Sequencences competences'!E$16&lt;&gt;"","IndicD2","")),IF($B36="IndicD1",IF('Rel Sequencences competences'!E$16&lt;&gt;"","IndicD2",""),""))))))))))</f>
        <v>IndicD1</v>
      </c>
      <c r="C41" s="616"/>
      <c r="D41" s="616"/>
      <c r="E41" s="616"/>
      <c r="F41" s="616"/>
      <c r="G41" s="616"/>
      <c r="H41" s="616"/>
      <c r="I41" s="616"/>
      <c r="J41" s="617"/>
    </row>
    <row r="42" spans="1:10" ht="12" hidden="1" customHeight="1">
      <c r="A42" s="620"/>
      <c r="B42" s="615"/>
      <c r="C42" s="616"/>
      <c r="D42" s="616"/>
      <c r="E42" s="616"/>
      <c r="F42" s="616"/>
      <c r="G42" s="616"/>
      <c r="H42" s="616"/>
      <c r="I42" s="616"/>
      <c r="J42" s="617"/>
    </row>
    <row r="43" spans="1:10" ht="12" hidden="1" customHeight="1">
      <c r="A43" s="620"/>
      <c r="B43" s="615"/>
      <c r="C43" s="616"/>
      <c r="D43" s="616"/>
      <c r="E43" s="616"/>
      <c r="F43" s="616"/>
      <c r="G43" s="616"/>
      <c r="H43" s="616"/>
      <c r="I43" s="616"/>
      <c r="J43" s="617"/>
    </row>
    <row r="44" spans="1:10" ht="12" hidden="1" customHeight="1">
      <c r="A44" s="620"/>
      <c r="B44" s="615"/>
      <c r="C44" s="616"/>
      <c r="D44" s="616"/>
      <c r="E44" s="616"/>
      <c r="F44" s="616"/>
      <c r="G44" s="616"/>
      <c r="H44" s="616"/>
      <c r="I44" s="616"/>
      <c r="J44" s="617"/>
    </row>
    <row r="45" spans="1:10" ht="12" hidden="1" customHeight="1" thickBot="1">
      <c r="A45" s="620"/>
      <c r="B45" s="615"/>
      <c r="C45" s="616"/>
      <c r="D45" s="616"/>
      <c r="E45" s="616"/>
      <c r="F45" s="616"/>
      <c r="G45" s="616"/>
      <c r="H45" s="616"/>
      <c r="I45" s="616"/>
      <c r="J45" s="617"/>
    </row>
    <row r="46" spans="1:10" ht="12" hidden="1" customHeight="1">
      <c r="A46" s="620"/>
      <c r="B46" s="614" t="str">
        <f>IF($B41="IndicA1",IF(OR('Rel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competences'!E$16&lt;&gt;"","IndicD2","")))))))))),IF($B41="IndicA2",IF('Rel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competences'!E$16&lt;&gt;"","IndicD2",""))))))))),IF($B41="IndicA3",IF('Rel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competences'!E$16&lt;&gt;"","IndicD2","")))))))),IF($B41="IndicB1",IF('Rel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competences'!E$16&lt;&gt;"","IndicD2",""))))))),IF($B41="IndicB2",IF(OR('Rel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competences'!E$16&lt;&gt;"","IndicD2","")))))),IF($B41="IndicB3",IF('Rel Sequencences competences'!E$12&lt;&gt;"","IndicB4",IF('Rel Sequencences competences'!E$13&lt;&gt;"","IndicC1",IF('Rel Sequencences competences'!E$14&lt;&gt;"","IndicC2",IF('Rel Sequencences competences'!E$15&lt;&gt;"","IndicD1",IF('Rel Sequencences competences'!E$16&lt;&gt;"","IndicD2",""))))),IF($B41="IndicB4",IF('Rel Sequencences competences'!E$13&lt;&gt;"","IndicC1",IF('Rel Sequencences competences'!E$14&lt;&gt;"","IndicC2",IF('Rel Sequencences competences'!E$15&lt;&gt;"","IndicD1",IF('Rel Sequencences competences'!E$16&lt;&gt;"","IndicD2","")))),IF($B41="IndicC1",IF('Rel Sequencences competences'!E$14&lt;&gt;"","IndicC2",IF('Rel Sequencences competences'!E$15&lt;&gt;"","IndicD1",IF('Rel Sequencences competences'!E$16&lt;&gt;"","IndicD2",""))),IF($B41="IndicC2",IF('Rel Sequencences competences'!E$15&lt;&gt;"","IndicD1",IF('Rel Sequencences competences'!E$16&lt;&gt;"","IndicD2","")),IF($B41="IndicD1",IF('Rel Sequencences competences'!E$16&lt;&gt;"","IndicD2",""),""))))))))))</f>
        <v/>
      </c>
      <c r="C46" s="616"/>
      <c r="D46" s="616"/>
      <c r="E46" s="616"/>
      <c r="F46" s="616"/>
      <c r="G46" s="616"/>
      <c r="H46" s="616"/>
      <c r="I46" s="616"/>
      <c r="J46" s="617"/>
    </row>
    <row r="47" spans="1:10" ht="12" hidden="1" customHeight="1">
      <c r="A47" s="620"/>
      <c r="B47" s="615"/>
      <c r="C47" s="616"/>
      <c r="D47" s="616"/>
      <c r="E47" s="616"/>
      <c r="F47" s="616"/>
      <c r="G47" s="616"/>
      <c r="H47" s="616"/>
      <c r="I47" s="616"/>
      <c r="J47" s="617"/>
    </row>
    <row r="48" spans="1:10" ht="12" hidden="1" customHeight="1">
      <c r="A48" s="620"/>
      <c r="B48" s="615"/>
      <c r="C48" s="616"/>
      <c r="D48" s="616"/>
      <c r="E48" s="616"/>
      <c r="F48" s="616"/>
      <c r="G48" s="616"/>
      <c r="H48" s="616"/>
      <c r="I48" s="616"/>
      <c r="J48" s="617"/>
    </row>
    <row r="49" spans="1:10" ht="12" hidden="1" customHeight="1">
      <c r="A49" s="620"/>
      <c r="B49" s="615"/>
      <c r="C49" s="616"/>
      <c r="D49" s="616"/>
      <c r="E49" s="616"/>
      <c r="F49" s="616"/>
      <c r="G49" s="616"/>
      <c r="H49" s="616"/>
      <c r="I49" s="616"/>
      <c r="J49" s="617"/>
    </row>
    <row r="50" spans="1:10" ht="12" hidden="1" customHeight="1">
      <c r="A50" s="620"/>
      <c r="B50" s="615"/>
      <c r="C50" s="616"/>
      <c r="D50" s="616"/>
      <c r="E50" s="616"/>
      <c r="F50" s="616"/>
      <c r="G50" s="616"/>
      <c r="H50" s="616"/>
      <c r="I50" s="616"/>
      <c r="J50" s="617"/>
    </row>
    <row r="51" spans="1:10" ht="12" hidden="1" customHeight="1">
      <c r="A51" s="620"/>
      <c r="B51" s="614" t="str">
        <f>IF($B46="IndicA1",IF(OR('Rel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competences'!E$16&lt;&gt;"","IndicD2","")))))),IF($B46="IndicB3",IF('Rel Sequencences competences'!E$12&lt;&gt;"","IndicB4",IF('Rel Sequencences competences'!E$13&lt;&gt;"","IndicC1",IF('Rel Sequencences competences'!E$14&lt;&gt;"","IndicC2",IF('Rel Sequencences competences'!E$15&lt;&gt;"","IndicD1",IF('Rel Sequencences competences'!E$16&lt;&gt;"","IndicD2",""))))),IF($B46="IndicB4",IF('Rel Sequencences competences'!E$13&lt;&gt;"","IndicC1",IF('Rel Sequencences competences'!E$14&lt;&gt;"","IndicC2",IF('Rel Sequencences competences'!E$15&lt;&gt;"","IndicD1",IF('Rel Sequencences competences'!E$16&lt;&gt;"","IndicD2","")))),IF($B46="IndicC1",IF('Rel Sequencences competences'!E$14&lt;&gt;"","IndicC2",IF('Rel Sequencences competences'!E$15&lt;&gt;"","IndicD1",IF('Rel Sequencences competences'!E$16&lt;&gt;"","IndicD2",""))),IF($B46="IndicC2",IF('Rel Sequencences competences'!E$15&lt;&gt;"","IndicD1",IF('Rel Sequencences competences'!E$16&lt;&gt;"","IndicD2","")),IF($B46="IndicD1",IF('Rel Sequencences competences'!E$16&lt;&gt;"","IndicD2",""),""))))))))))</f>
        <v/>
      </c>
      <c r="C51" s="616"/>
      <c r="D51" s="616"/>
      <c r="E51" s="616"/>
      <c r="F51" s="616"/>
      <c r="G51" s="616"/>
      <c r="H51" s="616"/>
      <c r="I51" s="616"/>
      <c r="J51" s="617"/>
    </row>
    <row r="52" spans="1:10" ht="12" hidden="1" customHeight="1">
      <c r="A52" s="620"/>
      <c r="B52" s="615"/>
      <c r="C52" s="616"/>
      <c r="D52" s="616"/>
      <c r="E52" s="616"/>
      <c r="F52" s="616"/>
      <c r="G52" s="616"/>
      <c r="H52" s="616"/>
      <c r="I52" s="616"/>
      <c r="J52" s="617"/>
    </row>
    <row r="53" spans="1:10" ht="12" hidden="1" customHeight="1">
      <c r="A53" s="620"/>
      <c r="B53" s="615"/>
      <c r="C53" s="616"/>
      <c r="D53" s="616"/>
      <c r="E53" s="616"/>
      <c r="F53" s="616"/>
      <c r="G53" s="616"/>
      <c r="H53" s="616"/>
      <c r="I53" s="616"/>
      <c r="J53" s="617"/>
    </row>
    <row r="54" spans="1:10" ht="12" hidden="1" customHeight="1">
      <c r="A54" s="620"/>
      <c r="B54" s="615"/>
      <c r="C54" s="616"/>
      <c r="D54" s="616"/>
      <c r="E54" s="616"/>
      <c r="F54" s="616"/>
      <c r="G54" s="616"/>
      <c r="H54" s="616"/>
      <c r="I54" s="616"/>
      <c r="J54" s="617"/>
    </row>
    <row r="55" spans="1:10" ht="12" hidden="1" customHeight="1">
      <c r="A55" s="620"/>
      <c r="B55" s="615"/>
      <c r="C55" s="616"/>
      <c r="D55" s="616"/>
      <c r="E55" s="616"/>
      <c r="F55" s="616"/>
      <c r="G55" s="616"/>
      <c r="H55" s="616"/>
      <c r="I55" s="616"/>
      <c r="J55" s="617"/>
    </row>
    <row r="56" spans="1:10" ht="12" hidden="1" customHeight="1">
      <c r="A56" s="620"/>
      <c r="B56" s="614" t="str">
        <f>IF($B51="IndicA1",IF(OR('Rel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competences'!E$16&lt;&gt;"","IndicD2","")))))))))),IF($B51="IndicA2",IF('Rel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competences'!E$16&lt;&gt;"","IndicD2",""))))))))),IF($B51="IndicA3",IF('Rel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competences'!E$16&lt;&gt;"","IndicD2","")))))))),IF($B51="IndicB1",IF('Rel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competences'!E$16&lt;&gt;"","IndicD2",""))))))),IF($B51="IndicB2",IF(OR('Rel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competences'!E$16&lt;&gt;"","IndicD2","")))))),IF($B51="IndicB3",IF('Rel Sequencences competences'!E$12&lt;&gt;"","IndicB4",IF('Rel Sequencences competences'!E$13&lt;&gt;"","IndicC1",IF('Rel Sequencences competences'!E$14&lt;&gt;"","IndicC2",IF('Rel Sequencences competences'!E$15&lt;&gt;"","IndicD1",IF('Rel Sequencences competences'!E$16&lt;&gt;"","IndicD2",""))))),IF($B51="IndicB4",IF('Rel Sequencences competences'!E$13&lt;&gt;"","IndicC1",IF('Rel Sequencences competences'!E$14&lt;&gt;"","IndicC2",IF('Rel Sequencences competences'!E$15&lt;&gt;"","IndicD1",IF('Rel Sequencences competences'!E$16&lt;&gt;"","IndicD2","")))),IF($B51="IndicC1",IF('Rel Sequencences competences'!E$14&lt;&gt;"","IndicC2",IF('Rel Sequencences competences'!E$15&lt;&gt;"","IndicD1",IF('Rel Sequencences competences'!E$16&lt;&gt;"","IndicD2",""))),IF($B51="IndicC2",IF('Rel Sequencences competences'!E$15&lt;&gt;"","IndicD1",IF('Rel Sequencences competences'!E$16&lt;&gt;"","IndicD2","")),IF($B51="IndicD1",IF('Rel Sequencences competences'!E$16&lt;&gt;"","IndicD2",""),""))))))))))</f>
        <v/>
      </c>
      <c r="C56" s="616"/>
      <c r="D56" s="616"/>
      <c r="E56" s="616"/>
      <c r="F56" s="616"/>
      <c r="G56" s="616"/>
      <c r="H56" s="616"/>
      <c r="I56" s="616"/>
      <c r="J56" s="617"/>
    </row>
    <row r="57" spans="1:10" ht="12" hidden="1" customHeight="1">
      <c r="A57" s="620"/>
      <c r="B57" s="615"/>
      <c r="C57" s="616"/>
      <c r="D57" s="616"/>
      <c r="E57" s="616"/>
      <c r="F57" s="616"/>
      <c r="G57" s="616"/>
      <c r="H57" s="616"/>
      <c r="I57" s="616"/>
      <c r="J57" s="617"/>
    </row>
    <row r="58" spans="1:10" ht="12" hidden="1" customHeight="1">
      <c r="A58" s="620"/>
      <c r="B58" s="615"/>
      <c r="C58" s="616"/>
      <c r="D58" s="616"/>
      <c r="E58" s="616"/>
      <c r="F58" s="616"/>
      <c r="G58" s="616"/>
      <c r="H58" s="616"/>
      <c r="I58" s="616"/>
      <c r="J58" s="617"/>
    </row>
    <row r="59" spans="1:10" ht="12" hidden="1" customHeight="1">
      <c r="A59" s="620"/>
      <c r="B59" s="615"/>
      <c r="C59" s="616"/>
      <c r="D59" s="616"/>
      <c r="E59" s="616"/>
      <c r="F59" s="616"/>
      <c r="G59" s="616"/>
      <c r="H59" s="616"/>
      <c r="I59" s="616"/>
      <c r="J59" s="617"/>
    </row>
    <row r="60" spans="1:10" ht="12" hidden="1" customHeight="1">
      <c r="A60" s="620"/>
      <c r="B60" s="615"/>
      <c r="C60" s="616"/>
      <c r="D60" s="616"/>
      <c r="E60" s="616"/>
      <c r="F60" s="616"/>
      <c r="G60" s="616"/>
      <c r="H60" s="616"/>
      <c r="I60" s="616"/>
      <c r="J60" s="617"/>
    </row>
    <row r="61" spans="1:10" ht="12" hidden="1" customHeight="1">
      <c r="A61" s="620"/>
      <c r="B61" s="614" t="str">
        <f>IF($B56="IndicA1",IF(OR('Rel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competences'!E$16&lt;&gt;"","IndicD2","")))))),IF($B56="IndicB3",IF('Rel Sequencences competences'!E$12&lt;&gt;"","IndicB4",IF('Rel Sequencences competences'!E$13&lt;&gt;"","IndicC1",IF('Rel Sequencences competences'!E$14&lt;&gt;"","IndicC2",IF('Rel Sequencences competences'!E$15&lt;&gt;"","IndicD1",IF('Rel Sequencences competences'!E$16&lt;&gt;"","IndicD2",""))))),IF($B56="IndicB4",IF('Rel Sequencences competences'!E$13&lt;&gt;"","IndicC1",IF('Rel Sequencences competences'!E$14&lt;&gt;"","IndicC2",IF('Rel Sequencences competences'!E$15&lt;&gt;"","IndicD1",IF('Rel Sequencences competences'!E$16&lt;&gt;"","IndicD2","")))),IF($B56="IndicC1",IF('Rel Sequencences competences'!E$14&lt;&gt;"","IndicC2",IF('Rel Sequencences competences'!E$15&lt;&gt;"","IndicD1",IF('Rel Sequencences competences'!E$16&lt;&gt;"","IndicD2",""))),IF($B56="IndicC2",IF('Rel Sequencences competences'!E$15&lt;&gt;"","IndicD1",IF('Rel Sequencences competences'!E$16&lt;&gt;"","IndicD2","")),IF($B56="IndicD1",IF('Rel Sequencences competences'!E$16&lt;&gt;"","IndicD2",""),""))))))))))</f>
        <v/>
      </c>
      <c r="C61" s="618"/>
      <c r="D61" s="618"/>
      <c r="E61" s="618"/>
      <c r="F61" s="618"/>
      <c r="G61" s="618"/>
      <c r="H61" s="618"/>
      <c r="I61" s="618"/>
      <c r="J61" s="622"/>
    </row>
    <row r="62" spans="1:10" ht="12" hidden="1" customHeight="1">
      <c r="A62" s="620"/>
      <c r="B62" s="615"/>
      <c r="C62" s="618"/>
      <c r="D62" s="618"/>
      <c r="E62" s="618"/>
      <c r="F62" s="618"/>
      <c r="G62" s="618"/>
      <c r="H62" s="618"/>
      <c r="I62" s="618"/>
      <c r="J62" s="622"/>
    </row>
    <row r="63" spans="1:10" ht="12" hidden="1" customHeight="1">
      <c r="A63" s="620"/>
      <c r="B63" s="615"/>
      <c r="C63" s="618"/>
      <c r="D63" s="618"/>
      <c r="E63" s="618"/>
      <c r="F63" s="618"/>
      <c r="G63" s="618"/>
      <c r="H63" s="618"/>
      <c r="I63" s="618"/>
      <c r="J63" s="622"/>
    </row>
    <row r="64" spans="1:10" ht="12" hidden="1" customHeight="1">
      <c r="A64" s="620"/>
      <c r="B64" s="615"/>
      <c r="C64" s="618"/>
      <c r="D64" s="618"/>
      <c r="E64" s="618"/>
      <c r="F64" s="618"/>
      <c r="G64" s="618"/>
      <c r="H64" s="618"/>
      <c r="I64" s="618"/>
      <c r="J64" s="622"/>
    </row>
    <row r="65" spans="1:10" ht="12" hidden="1" customHeight="1">
      <c r="A65" s="620"/>
      <c r="B65" s="615"/>
      <c r="C65" s="618"/>
      <c r="D65" s="618"/>
      <c r="E65" s="618"/>
      <c r="F65" s="618"/>
      <c r="G65" s="618"/>
      <c r="H65" s="618"/>
      <c r="I65" s="618"/>
      <c r="J65" s="622"/>
    </row>
    <row r="66" spans="1:10" ht="12" hidden="1" customHeight="1">
      <c r="A66" s="620"/>
      <c r="B66" s="614" t="str">
        <f>IF($B61="IndicA1",IF(OR('Rel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competences'!E$16&lt;&gt;"","IndicD2","")))))))))),IF($B61="IndicA2",IF('Rel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competences'!E$16&lt;&gt;"","IndicD2",""))))))))),IF($B61="IndicA3",IF('Rel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competences'!E$16&lt;&gt;"","IndicD2","")))))))),IF($B61="IndicB1",IF('Rel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competences'!E$16&lt;&gt;"","IndicD2",""))))))),IF($B61="IndicB2",IF(OR('Rel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competences'!E$16&lt;&gt;"","IndicD2","")))))),IF($B61="IndicB3",IF('Rel Sequencences competences'!E$12&lt;&gt;"","IndicB4",IF('Rel Sequencences competences'!E$13&lt;&gt;"","IndicC1",IF('Rel Sequencences competences'!E$14&lt;&gt;"","IndicC2",IF('Rel Sequencences competences'!E$15&lt;&gt;"","IndicD1",IF('Rel Sequencences competences'!E$16&lt;&gt;"","IndicD2",""))))),IF($B61="IndicB4",IF('Rel Sequencences competences'!E$13&lt;&gt;"","IndicC1",IF('Rel Sequencences competences'!E$14&lt;&gt;"","IndicC2",IF('Rel Sequencences competences'!E$15&lt;&gt;"","IndicD1",IF('Rel Sequencences competences'!E$16&lt;&gt;"","IndicD2","")))),IF($B61="IndicC1",IF('Rel Sequencences competences'!E$14&lt;&gt;"","IndicC2",IF('Rel Sequencences competences'!E$15&lt;&gt;"","IndicD1",IF('Rel Sequencences competences'!E$16&lt;&gt;"","IndicD2",""))),IF($B61="IndicC2",IF('Rel Sequencences competences'!E$15&lt;&gt;"","IndicD1",IF('Rel Sequencences competences'!E$16&lt;&gt;"","IndicD2","")),IF($B61="IndicD1",IF('Rel Sequencences competences'!E$16&lt;&gt;"","IndicD2",""),""))))))))))</f>
        <v/>
      </c>
      <c r="C66" s="618"/>
      <c r="D66" s="618"/>
      <c r="E66" s="618"/>
      <c r="F66" s="618"/>
      <c r="G66" s="618"/>
      <c r="H66" s="618"/>
      <c r="I66" s="618"/>
      <c r="J66" s="622"/>
    </row>
    <row r="67" spans="1:10" ht="12" hidden="1" customHeight="1">
      <c r="A67" s="620"/>
      <c r="B67" s="615"/>
      <c r="C67" s="618"/>
      <c r="D67" s="618"/>
      <c r="E67" s="618"/>
      <c r="F67" s="618"/>
      <c r="G67" s="618"/>
      <c r="H67" s="618"/>
      <c r="I67" s="618"/>
      <c r="J67" s="622"/>
    </row>
    <row r="68" spans="1:10" ht="12" hidden="1" customHeight="1">
      <c r="A68" s="620"/>
      <c r="B68" s="615"/>
      <c r="C68" s="618"/>
      <c r="D68" s="618"/>
      <c r="E68" s="618"/>
      <c r="F68" s="618"/>
      <c r="G68" s="618"/>
      <c r="H68" s="618"/>
      <c r="I68" s="618"/>
      <c r="J68" s="622"/>
    </row>
    <row r="69" spans="1:10" ht="12" hidden="1" customHeight="1">
      <c r="A69" s="620"/>
      <c r="B69" s="615"/>
      <c r="C69" s="618"/>
      <c r="D69" s="618"/>
      <c r="E69" s="618"/>
      <c r="F69" s="618"/>
      <c r="G69" s="618"/>
      <c r="H69" s="618"/>
      <c r="I69" s="618"/>
      <c r="J69" s="622"/>
    </row>
    <row r="70" spans="1:10" ht="12" hidden="1" customHeight="1">
      <c r="A70" s="620"/>
      <c r="B70" s="615"/>
      <c r="C70" s="618"/>
      <c r="D70" s="618"/>
      <c r="E70" s="618"/>
      <c r="F70" s="618"/>
      <c r="G70" s="618"/>
      <c r="H70" s="618"/>
      <c r="I70" s="618"/>
      <c r="J70" s="622"/>
    </row>
    <row r="71" spans="1:10" ht="12" hidden="1" customHeight="1">
      <c r="A71" s="620"/>
      <c r="B71" s="614" t="str">
        <f>IF($B66="IndicA1",IF(OR('Rel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competences'!E$16&lt;&gt;"","IndicD2","")))))),IF($B66="IndicB3",IF('Rel Sequencences competences'!E$12&lt;&gt;"","IndicB4",IF('Rel Sequencences competences'!E$13&lt;&gt;"","IndicC1",IF('Rel Sequencences competences'!E$14&lt;&gt;"","IndicC2",IF('Rel Sequencences competences'!E$15&lt;&gt;"","IndicD1",IF('Rel Sequencences competences'!E$16&lt;&gt;"","IndicD2",""))))),IF($B66="IndicB4",IF('Rel Sequencences competences'!E$13&lt;&gt;"","IndicC1",IF('Rel Sequencences competences'!E$14&lt;&gt;"","IndicC2",IF('Rel Sequencences competences'!E$15&lt;&gt;"","IndicD1",IF('Rel Sequencences competences'!E$16&lt;&gt;"","IndicD2","")))),IF($B66="IndicC1",IF('Rel Sequencences competences'!E$14&lt;&gt;"","IndicC2",IF('Rel Sequencences competences'!E$15&lt;&gt;"","IndicD1",IF('Rel Sequencences competences'!E$16&lt;&gt;"","IndicD2",""))),IF($B66="IndicC2",IF('Rel Sequencences competences'!E$15&lt;&gt;"","IndicD1",IF('Rel Sequencences competences'!E$16&lt;&gt;"","IndicD2","")),IF($B66="IndicD1",IF('Rel Sequencences competences'!E$16&lt;&gt;"","IndicD2",""),""))))))))))</f>
        <v/>
      </c>
      <c r="C71" s="618"/>
      <c r="D71" s="618"/>
      <c r="E71" s="618"/>
      <c r="F71" s="618"/>
      <c r="G71" s="618"/>
      <c r="H71" s="618"/>
      <c r="I71" s="618"/>
      <c r="J71" s="622"/>
    </row>
    <row r="72" spans="1:10" ht="12" hidden="1" customHeight="1">
      <c r="A72" s="620"/>
      <c r="B72" s="615"/>
      <c r="C72" s="618"/>
      <c r="D72" s="618"/>
      <c r="E72" s="618"/>
      <c r="F72" s="618"/>
      <c r="G72" s="618"/>
      <c r="H72" s="618"/>
      <c r="I72" s="618"/>
      <c r="J72" s="622"/>
    </row>
    <row r="73" spans="1:10" ht="12" hidden="1" customHeight="1">
      <c r="A73" s="620"/>
      <c r="B73" s="615"/>
      <c r="C73" s="618"/>
      <c r="D73" s="618"/>
      <c r="E73" s="618"/>
      <c r="F73" s="618"/>
      <c r="G73" s="618"/>
      <c r="H73" s="618"/>
      <c r="I73" s="618"/>
      <c r="J73" s="622"/>
    </row>
    <row r="74" spans="1:10" ht="12" hidden="1" customHeight="1">
      <c r="A74" s="620"/>
      <c r="B74" s="615"/>
      <c r="C74" s="618"/>
      <c r="D74" s="618"/>
      <c r="E74" s="618"/>
      <c r="F74" s="618"/>
      <c r="G74" s="618"/>
      <c r="H74" s="618"/>
      <c r="I74" s="618"/>
      <c r="J74" s="622"/>
    </row>
    <row r="75" spans="1:10" ht="12" hidden="1" customHeight="1">
      <c r="A75" s="620"/>
      <c r="B75" s="615"/>
      <c r="C75" s="618"/>
      <c r="D75" s="618"/>
      <c r="E75" s="618"/>
      <c r="F75" s="618"/>
      <c r="G75" s="618"/>
      <c r="H75" s="618"/>
      <c r="I75" s="618"/>
      <c r="J75" s="622"/>
    </row>
    <row r="76" spans="1:10" ht="12" hidden="1" customHeight="1">
      <c r="A76" s="620"/>
      <c r="B76" s="614" t="str">
        <f>IF($B71="IndicA1",IF(OR('Rel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competences'!E$16&lt;&gt;"","IndicD2","")))))))))),IF($B71="IndicA2",IF('Rel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competences'!E$16&lt;&gt;"","IndicD2",""))))))))),IF($B71="IndicA3",IF('Rel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competences'!E$16&lt;&gt;"","IndicD2","")))))))),IF($B71="IndicB1",IF('Rel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competences'!E$16&lt;&gt;"","IndicD2",""))))))),IF($B71="IndicB2",IF(OR('Rel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competences'!E$16&lt;&gt;"","IndicD2","")))))),IF($B71="IndicB3",IF('Rel Sequencences competences'!E$12&lt;&gt;"","IndicB4",IF('Rel Sequencences competences'!E$13&lt;&gt;"","IndicC1",IF('Rel Sequencences competences'!E$14&lt;&gt;"","IndicC2",IF('Rel Sequencences competences'!E$15&lt;&gt;"","IndicD1",IF('Rel Sequencences competences'!E$16&lt;&gt;"","IndicD2",""))))),IF($B71="IndicB4",IF('Rel Sequencences competences'!E$13&lt;&gt;"","IndicC1",IF('Rel Sequencences competences'!E$14&lt;&gt;"","IndicC2",IF('Rel Sequencences competences'!E$15&lt;&gt;"","IndicD1",IF('Rel Sequencences competences'!E$16&lt;&gt;"","IndicD2","")))),IF($B71="IndicC1",IF('Rel Sequencences competences'!E$14&lt;&gt;"","IndicC2",IF('Rel Sequencences competences'!E$15&lt;&gt;"","IndicD1",IF('Rel Sequencences competences'!E$16&lt;&gt;"","IndicD2",""))),IF($B71="IndicC2",IF('Rel Sequencences competences'!E$15&lt;&gt;"","IndicD1",IF('Rel Sequencences competences'!E$16&lt;&gt;"","IndicD2","")),IF($B71="IndicD1",IF('Rel Sequencences competences'!E$16&lt;&gt;"","IndicD2",""),""))))))))))</f>
        <v/>
      </c>
      <c r="C76" s="618"/>
      <c r="D76" s="618"/>
      <c r="E76" s="618"/>
      <c r="F76" s="618"/>
      <c r="G76" s="618"/>
      <c r="H76" s="618"/>
      <c r="I76" s="618"/>
      <c r="J76" s="622"/>
    </row>
    <row r="77" spans="1:10" ht="12" hidden="1" customHeight="1">
      <c r="A77" s="620"/>
      <c r="B77" s="615"/>
      <c r="C77" s="618"/>
      <c r="D77" s="618"/>
      <c r="E77" s="618"/>
      <c r="F77" s="618"/>
      <c r="G77" s="618"/>
      <c r="H77" s="618"/>
      <c r="I77" s="618"/>
      <c r="J77" s="622"/>
    </row>
    <row r="78" spans="1:10" ht="12" hidden="1" customHeight="1">
      <c r="A78" s="620"/>
      <c r="B78" s="615"/>
      <c r="C78" s="618"/>
      <c r="D78" s="618"/>
      <c r="E78" s="618"/>
      <c r="F78" s="618"/>
      <c r="G78" s="618"/>
      <c r="H78" s="618"/>
      <c r="I78" s="618"/>
      <c r="J78" s="622"/>
    </row>
    <row r="79" spans="1:10" ht="12" hidden="1" customHeight="1">
      <c r="A79" s="620"/>
      <c r="B79" s="615"/>
      <c r="C79" s="618"/>
      <c r="D79" s="618"/>
      <c r="E79" s="618"/>
      <c r="F79" s="618"/>
      <c r="G79" s="618"/>
      <c r="H79" s="618"/>
      <c r="I79" s="618"/>
      <c r="J79" s="622"/>
    </row>
    <row r="80" spans="1:10" ht="12" hidden="1" customHeight="1" thickBot="1">
      <c r="A80" s="621"/>
      <c r="B80" s="615"/>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492</v>
      </c>
      <c r="C83" s="610"/>
      <c r="D83" s="610"/>
      <c r="E83" s="611"/>
      <c r="F83" s="612" t="s">
        <v>492</v>
      </c>
      <c r="G83" s="610"/>
      <c r="H83" s="610"/>
      <c r="I83" s="610"/>
      <c r="J83" s="613"/>
    </row>
  </sheetData>
  <dataConsolidate/>
  <mergeCells count="153">
    <mergeCell ref="B7:C7"/>
    <mergeCell ref="B8:C8"/>
    <mergeCell ref="C31:F31"/>
    <mergeCell ref="G31:J31"/>
    <mergeCell ref="C32:F32"/>
    <mergeCell ref="G32:J32"/>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G30:J30"/>
  </mergeCells>
  <conditionalFormatting sqref="F4:J5">
    <cfRule type="containsText" dxfId="32" priority="2" operator="containsText" text="h">
      <formula>NOT(ISERROR(SEARCH("h",F4)))</formula>
    </cfRule>
  </conditionalFormatting>
  <conditionalFormatting sqref="F7:J8">
    <cfRule type="containsText" dxfId="31"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13" right="0.14000000000000001" top="0.74803149606299213" bottom="0.74803149606299213" header="0.31496062992125984" footer="0.31496062992125984"/>
  <pageSetup paperSize="9" scale="64" orientation="portrait" horizontalDpi="4294967293" verticalDpi="0" r:id="rId1"/>
</worksheet>
</file>

<file path=xl/worksheets/sheet11.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3" zoomScale="115" zoomScaleNormal="115" workbookViewId="0">
      <selection activeCell="B31" sqref="B31:B35"/>
    </sheetView>
  </sheetViews>
  <sheetFormatPr baseColWidth="10" defaultRowHeight="15"/>
  <cols>
    <col min="1" max="1" width="10.140625" customWidth="1"/>
    <col min="2" max="10" width="12.7109375" customWidth="1"/>
    <col min="11" max="11" width="8.42578125" customWidth="1"/>
    <col min="12" max="12" width="4.140625" customWidth="1"/>
    <col min="13" max="13" width="5.7109375" customWidth="1"/>
    <col min="14" max="14" width="7.28515625" customWidth="1"/>
    <col min="15" max="15" width="2.85546875" customWidth="1"/>
  </cols>
  <sheetData>
    <row r="1" spans="1:15" ht="28.5" customHeight="1" thickBot="1">
      <c r="A1" s="558" t="s">
        <v>302</v>
      </c>
      <c r="B1" s="559"/>
      <c r="C1" s="300" t="str">
        <f>'Rel Connaissances Sequences '!E3</f>
        <v>Ssi1-3</v>
      </c>
      <c r="D1" s="560" t="str">
        <f>'Rel Connaissances Sequences '!E1</f>
        <v>Comment décrire et modifier le comportement d'un système ?</v>
      </c>
      <c r="E1" s="561"/>
      <c r="F1" s="561"/>
      <c r="G1" s="561"/>
      <c r="H1" s="561"/>
      <c r="I1" s="561"/>
      <c r="J1" s="562"/>
      <c r="K1" s="549" t="s">
        <v>549</v>
      </c>
      <c r="L1" s="550"/>
      <c r="M1" s="550"/>
      <c r="N1" s="550"/>
      <c r="O1" s="551"/>
    </row>
    <row r="2" spans="1:15" ht="15" customHeight="1">
      <c r="A2" s="563" t="s">
        <v>440</v>
      </c>
      <c r="B2" s="567" t="s">
        <v>397</v>
      </c>
      <c r="C2" s="568"/>
      <c r="D2" s="227">
        <v>2</v>
      </c>
      <c r="E2" s="228" t="s">
        <v>306</v>
      </c>
      <c r="F2" s="589"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289">
        <v>5</v>
      </c>
      <c r="E3" s="230" t="s">
        <v>306</v>
      </c>
      <c r="F3" s="590"/>
      <c r="G3" s="592"/>
      <c r="H3" s="592"/>
      <c r="I3" s="592"/>
      <c r="J3" s="594"/>
      <c r="K3" s="552"/>
      <c r="L3" s="553"/>
      <c r="M3" s="553"/>
      <c r="N3" s="553"/>
      <c r="O3" s="554"/>
    </row>
    <row r="4" spans="1:15" ht="15" customHeight="1" thickBot="1">
      <c r="A4" s="564"/>
      <c r="B4" s="583" t="s">
        <v>396</v>
      </c>
      <c r="C4" s="584"/>
      <c r="D4" s="587" t="s">
        <v>399</v>
      </c>
      <c r="E4" s="588"/>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c r="A5" s="565"/>
      <c r="B5" s="569" t="s">
        <v>303</v>
      </c>
      <c r="C5" s="570"/>
      <c r="D5" s="301">
        <v>4</v>
      </c>
      <c r="E5" s="229" t="s">
        <v>304</v>
      </c>
      <c r="F5" s="290"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20</v>
      </c>
      <c r="E6" s="229" t="s">
        <v>306</v>
      </c>
      <c r="F6" s="296"/>
      <c r="G6" s="297"/>
      <c r="H6" s="297"/>
      <c r="I6" s="297"/>
      <c r="J6" s="298"/>
      <c r="K6" s="552"/>
      <c r="L6" s="553"/>
      <c r="M6" s="553"/>
      <c r="N6" s="553"/>
      <c r="O6" s="554"/>
    </row>
    <row r="7" spans="1:15" ht="15" customHeight="1">
      <c r="A7" s="565"/>
      <c r="B7" s="571" t="s">
        <v>307</v>
      </c>
      <c r="C7" s="572"/>
      <c r="D7" s="231">
        <f>D5*(D3-2*COUNTIF(D4,"oui"))</f>
        <v>12</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8</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36" customHeight="1" thickBot="1">
      <c r="A10" s="566"/>
      <c r="B10" s="577" t="str">
        <f>'Suivi de Formules'!D2</f>
        <v xml:space="preserve">A2 Analyser le système
B2 Proposer ou justifier un modèle
</v>
      </c>
      <c r="C10" s="578"/>
      <c r="D10" s="578"/>
      <c r="E10" s="578"/>
      <c r="F10" s="578" t="str">
        <f>'Suivi de Formules'!D3</f>
        <v>B3 Résoudre et Simuler
C2 Mettre en œuvre un protocole expérimental
D2 Mettre en œuvre une communication</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86.25" customHeight="1" thickBot="1">
      <c r="A12" s="565"/>
      <c r="B12" s="580" t="str">
        <f>'Suivi de Formules'!D4</f>
        <v xml:space="preserve">Principes fondamentaux d’étude des circuits
Chaîne d’information
Composants réalisant les fonctions de la chaîne d’information
Langage de description : graphe d’états, logigramme, GRAFCET, algorigramme
Systèmes logiques évènementiels
</v>
      </c>
      <c r="C12" s="581"/>
      <c r="D12" s="581"/>
      <c r="E12" s="581"/>
      <c r="F12" s="581" t="str">
        <f>'Suivi de Formules'!D5</f>
        <v xml:space="preserve">Production de documents
Routines, procédures, …
</v>
      </c>
      <c r="G12" s="581"/>
      <c r="H12" s="581"/>
      <c r="I12" s="581"/>
      <c r="J12" s="582"/>
    </row>
    <row r="13" spans="1:15">
      <c r="A13" s="335"/>
      <c r="B13" s="625" t="s">
        <v>311</v>
      </c>
      <c r="C13" s="602"/>
      <c r="D13" s="602"/>
      <c r="E13" s="602"/>
      <c r="F13" s="602"/>
      <c r="G13" s="602"/>
      <c r="H13" s="602"/>
      <c r="I13" s="602"/>
      <c r="J13" s="603"/>
    </row>
    <row r="14" spans="1:15" ht="47.25" customHeight="1">
      <c r="A14" s="336"/>
      <c r="B14" s="339" t="s">
        <v>429</v>
      </c>
      <c r="C14" s="303" t="s">
        <v>432</v>
      </c>
      <c r="D14" s="303" t="s">
        <v>432</v>
      </c>
      <c r="E14" s="303" t="s">
        <v>428</v>
      </c>
      <c r="F14" s="303" t="s">
        <v>428</v>
      </c>
      <c r="G14" s="303" t="s">
        <v>437</v>
      </c>
      <c r="H14" s="303"/>
      <c r="I14" s="303"/>
      <c r="J14" s="304"/>
    </row>
    <row r="15" spans="1:15">
      <c r="A15" s="337" t="s">
        <v>312</v>
      </c>
      <c r="B15" s="339" t="s">
        <v>464</v>
      </c>
      <c r="C15" s="303" t="s">
        <v>433</v>
      </c>
      <c r="D15" s="303" t="s">
        <v>433</v>
      </c>
      <c r="E15" s="303" t="s">
        <v>436</v>
      </c>
      <c r="F15" s="303" t="s">
        <v>436</v>
      </c>
      <c r="G15" s="303" t="s">
        <v>484</v>
      </c>
      <c r="H15" s="303"/>
      <c r="I15" s="303"/>
      <c r="J15" s="304"/>
    </row>
    <row r="16" spans="1:15" ht="172.5" customHeight="1">
      <c r="A16" s="337" t="s">
        <v>313</v>
      </c>
      <c r="B16" s="339" t="s">
        <v>570</v>
      </c>
      <c r="C16" s="303" t="s">
        <v>482</v>
      </c>
      <c r="D16" s="303" t="s">
        <v>483</v>
      </c>
      <c r="E16" s="303" t="s">
        <v>486</v>
      </c>
      <c r="F16" s="303" t="s">
        <v>465</v>
      </c>
      <c r="G16" s="303" t="s">
        <v>494</v>
      </c>
      <c r="H16" s="303"/>
      <c r="I16" s="303"/>
      <c r="J16" s="304"/>
    </row>
    <row r="17" spans="1:10">
      <c r="A17" s="337" t="s">
        <v>314</v>
      </c>
      <c r="B17" s="339" t="s">
        <v>434</v>
      </c>
      <c r="C17" s="303" t="s">
        <v>249</v>
      </c>
      <c r="D17" s="303" t="s">
        <v>249</v>
      </c>
      <c r="E17" s="303" t="s">
        <v>434</v>
      </c>
      <c r="F17" s="303" t="s">
        <v>434</v>
      </c>
      <c r="G17" s="303" t="s">
        <v>249</v>
      </c>
      <c r="H17" s="303"/>
      <c r="I17" s="303"/>
      <c r="J17" s="304"/>
    </row>
    <row r="18" spans="1:10">
      <c r="A18" s="337" t="s">
        <v>315</v>
      </c>
      <c r="B18" s="339" t="s">
        <v>453</v>
      </c>
      <c r="C18" s="303"/>
      <c r="D18" s="303"/>
      <c r="E18" s="303"/>
      <c r="F18" s="303"/>
      <c r="G18" s="303"/>
      <c r="H18" s="303"/>
      <c r="I18" s="303"/>
      <c r="J18" s="304"/>
    </row>
    <row r="19" spans="1:10">
      <c r="A19" s="337" t="s">
        <v>316</v>
      </c>
      <c r="B19" s="339"/>
      <c r="C19" s="303"/>
      <c r="D19" s="303"/>
      <c r="E19" s="303"/>
      <c r="F19" s="303"/>
      <c r="G19" s="303"/>
      <c r="H19" s="303"/>
      <c r="I19" s="303"/>
      <c r="J19" s="304"/>
    </row>
    <row r="20" spans="1:10" ht="45" customHeight="1">
      <c r="A20" s="337" t="s">
        <v>317</v>
      </c>
      <c r="B20" s="339" t="s">
        <v>514</v>
      </c>
      <c r="C20" s="303"/>
      <c r="D20" s="303"/>
      <c r="E20" s="303" t="s">
        <v>463</v>
      </c>
      <c r="F20" s="303" t="s">
        <v>485</v>
      </c>
      <c r="G20" s="303" t="s">
        <v>495</v>
      </c>
      <c r="H20" s="303"/>
      <c r="I20" s="303"/>
      <c r="J20" s="304"/>
    </row>
    <row r="21" spans="1:10">
      <c r="A21" s="337" t="s">
        <v>318</v>
      </c>
      <c r="B21" s="339"/>
      <c r="C21" s="303"/>
      <c r="D21" s="303"/>
      <c r="E21" s="303"/>
      <c r="F21" s="303"/>
      <c r="G21" s="303"/>
      <c r="H21" s="303"/>
      <c r="I21" s="303"/>
      <c r="J21" s="304"/>
    </row>
    <row r="22" spans="1:10">
      <c r="A22" s="337" t="s">
        <v>319</v>
      </c>
      <c r="B22" s="339"/>
      <c r="C22" s="303"/>
      <c r="D22" s="303"/>
      <c r="E22" s="303"/>
      <c r="F22" s="303"/>
      <c r="G22" s="303"/>
      <c r="H22" s="303"/>
      <c r="I22" s="303"/>
      <c r="J22" s="304"/>
    </row>
    <row r="23" spans="1:10">
      <c r="A23" s="337" t="s">
        <v>320</v>
      </c>
      <c r="B23" s="339"/>
      <c r="C23" s="303"/>
      <c r="D23" s="303"/>
      <c r="E23" s="303"/>
      <c r="F23" s="303"/>
      <c r="G23" s="303"/>
      <c r="H23" s="303"/>
      <c r="I23" s="303"/>
      <c r="J23" s="304"/>
    </row>
    <row r="24" spans="1:10" ht="15.75" thickBot="1">
      <c r="A24" s="338" t="s">
        <v>321</v>
      </c>
      <c r="B24" s="340"/>
      <c r="C24" s="333"/>
      <c r="D24" s="333"/>
      <c r="E24" s="333"/>
      <c r="F24" s="333"/>
      <c r="G24" s="333"/>
      <c r="H24" s="333"/>
      <c r="I24" s="333"/>
      <c r="J24" s="334"/>
    </row>
    <row r="25" spans="1:10">
      <c r="A25" s="619"/>
      <c r="B25" s="602" t="s">
        <v>383</v>
      </c>
      <c r="C25" s="602"/>
      <c r="D25" s="602"/>
      <c r="E25" s="602"/>
      <c r="F25" s="602"/>
      <c r="G25" s="602"/>
      <c r="H25" s="602"/>
      <c r="I25" s="602"/>
      <c r="J25" s="603"/>
    </row>
    <row r="26" spans="1:10" ht="12" customHeight="1">
      <c r="A26" s="620"/>
      <c r="B26" s="614" t="str">
        <f>'Suivi de Formules'!D6</f>
        <v>IndicA2</v>
      </c>
      <c r="C26" s="616" t="s">
        <v>344</v>
      </c>
      <c r="D26" s="616"/>
      <c r="E26" s="616"/>
      <c r="F26" s="616"/>
      <c r="G26" s="616"/>
      <c r="H26" s="616"/>
      <c r="I26" s="616"/>
      <c r="J26" s="617"/>
    </row>
    <row r="27" spans="1:10" ht="12" customHeight="1">
      <c r="A27" s="620"/>
      <c r="B27" s="615"/>
      <c r="C27" s="616" t="s">
        <v>347</v>
      </c>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competences'!F$16&lt;&gt;"","IndicD2","")))))),IF($B26="IndicB3",IF('Rel Sequencences competences'!F$12&lt;&gt;"","IndicB4",IF('Rel Sequencences competences'!F$13&lt;&gt;"","IndicC1",IF('Rel Sequencences competences'!F$14&lt;&gt;"","IndicC2",IF('Rel Sequencences competences'!F$15&lt;&gt;"","IndicD1",IF('Rel Sequencences competences'!F$16&lt;&gt;"","IndicD2",""))))),IF($B26="IndicB4",IF('Rel Sequencences competences'!F$13&lt;&gt;"","IndicC1",IF('Rel Sequencences competences'!F$14&lt;&gt;"","IndicC2",IF('Rel Sequencences competences'!F$15&lt;&gt;"","IndicD1",IF('Rel Sequencences competences'!F$16&lt;&gt;"","IndicD2","")))),IF($B26="IndicC1",IF('Rel Sequencences competences'!F$14&lt;&gt;"","IndicC2",IF('Rel Sequencences competences'!F$15&lt;&gt;"","IndicD1",IF('Rel Sequencences competences'!F$16&lt;&gt;"","IndicD2",""))),IF($B26="IndicC2",IF('Rel Sequencences competences'!F$15&lt;&gt;"","IndicD1",IF('Rel Sequencences competences'!F$16&lt;&gt;"","IndicD2","")),IF($B26="IndicD1",IF('Rel Sequencences competences'!F$16&lt;&gt;"","IndicD2",""),""))))))))))</f>
        <v>IndicB2</v>
      </c>
      <c r="C31" s="616" t="s">
        <v>359</v>
      </c>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t="s">
        <v>360</v>
      </c>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t="s">
        <v>361</v>
      </c>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26.25" customHeight="1">
      <c r="A36" s="620"/>
      <c r="B36" s="614" t="str">
        <f>IF($B31="IndicA1",IF(OR('Rel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competences'!F$16&lt;&gt;"","IndicD2","")))))))))),IF($B31="IndicA2",IF('Rel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competences'!F$16&lt;&gt;"","IndicD2",""))))))))),IF($B31="IndicA3",IF('Rel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competences'!F$16&lt;&gt;"","IndicD2","")))))))),IF($B31="IndicB1",IF('Rel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competences'!F$16&lt;&gt;"","IndicD2",""))))))),IF($B31="IndicB2",IF(OR('Rel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competences'!F$16&lt;&gt;"","IndicD2","")))))),IF($B31="IndicB3",IF('Rel Sequencences competences'!F$12&lt;&gt;"","IndicB4",IF('Rel Sequencences competences'!F$13&lt;&gt;"","IndicC1",IF('Rel Sequencences competences'!F$14&lt;&gt;"","IndicC2",IF('Rel Sequencences competences'!F$15&lt;&gt;"","IndicD1",IF('Rel Sequencences competences'!F$16&lt;&gt;"","IndicD2",""))))),IF($B31="IndicB4",IF('Rel Sequencences competences'!F$13&lt;&gt;"","IndicC1",IF('Rel Sequencences competences'!F$14&lt;&gt;"","IndicC2",IF('Rel Sequencences competences'!F$15&lt;&gt;"","IndicD1",IF('Rel Sequencences competences'!F$16&lt;&gt;"","IndicD2","")))),IF($B31="IndicC1",IF('Rel Sequencences competences'!F$14&lt;&gt;"","IndicC2",IF('Rel Sequencences competences'!F$15&lt;&gt;"","IndicD1",IF('Rel Sequencences competences'!F$16&lt;&gt;"","IndicD2",""))),IF($B31="IndicC2",IF('Rel Sequencences competences'!F$15&lt;&gt;"","IndicD1",IF('Rel Sequencences competences'!F$16&lt;&gt;"","IndicD2","")),IF($B31="IndicD1",IF('Rel Sequencences competences'!F$16&lt;&gt;"","IndicD2",""),""))))))))))</f>
        <v>IndicB3</v>
      </c>
      <c r="C36" s="616" t="s">
        <v>362</v>
      </c>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t="s">
        <v>363</v>
      </c>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customHeight="1">
      <c r="A41" s="620"/>
      <c r="B41" s="614" t="str">
        <f>IF($B36="IndicA1",IF(OR('Rel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competences'!F$16&lt;&gt;"","IndicD2","")))))),IF($B36="IndicB3",IF('Rel Sequencences competences'!F$12&lt;&gt;"","IndicB4",IF('Rel Sequencences competences'!F$13&lt;&gt;"","IndicC1",IF('Rel Sequencences competences'!F$14&lt;&gt;"","IndicC2",IF('Rel Sequencences competences'!F$15&lt;&gt;"","IndicD1",IF('Rel Sequencences competences'!F$16&lt;&gt;"","IndicD2",""))))),IF($B36="IndicB4",IF('Rel Sequencences competences'!F$13&lt;&gt;"","IndicC1",IF('Rel Sequencences competences'!F$14&lt;&gt;"","IndicC2",IF('Rel Sequencences competences'!F$15&lt;&gt;"","IndicD1",IF('Rel Sequencences competences'!F$16&lt;&gt;"","IndicD2","")))),IF($B36="IndicC1",IF('Rel Sequencences competences'!F$14&lt;&gt;"","IndicC2",IF('Rel Sequencences competences'!F$15&lt;&gt;"","IndicD1",IF('Rel Sequencences competences'!F$16&lt;&gt;"","IndicD2",""))),IF($B36="IndicC2",IF('Rel Sequencences competences'!F$15&lt;&gt;"","IndicD1",IF('Rel Sequencences competences'!F$16&lt;&gt;"","IndicD2","")),IF($B36="IndicD1",IF('Rel Sequencences competences'!F$16&lt;&gt;"","IndicD2",""),""))))))))))</f>
        <v>IndicC2</v>
      </c>
      <c r="C41" s="616" t="s">
        <v>367</v>
      </c>
      <c r="D41" s="616"/>
      <c r="E41" s="616"/>
      <c r="F41" s="616"/>
      <c r="G41" s="616"/>
      <c r="H41" s="616"/>
      <c r="I41" s="616"/>
      <c r="J41" s="617"/>
    </row>
    <row r="42" spans="1:10" ht="24.75"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t="s">
        <v>368</v>
      </c>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hidden="1" customHeight="1">
      <c r="A46" s="620"/>
      <c r="B46" s="614" t="str">
        <f>IF($B41="IndicA1",IF(OR('Rel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competences'!F$16&lt;&gt;"","IndicD2","")))))))))),IF($B41="IndicA2",IF('Rel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competences'!F$16&lt;&gt;"","IndicD2",""))))))))),IF($B41="IndicA3",IF('Rel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competences'!F$16&lt;&gt;"","IndicD2","")))))))),IF($B41="IndicB1",IF('Rel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competences'!F$16&lt;&gt;"","IndicD2",""))))))),IF($B41="IndicB2",IF(OR('Rel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competences'!F$16&lt;&gt;"","IndicD2","")))))),IF($B41="IndicB3",IF('Rel Sequencences competences'!F$12&lt;&gt;"","IndicB4",IF('Rel Sequencences competences'!F$13&lt;&gt;"","IndicC1",IF('Rel Sequencences competences'!F$14&lt;&gt;"","IndicC2",IF('Rel Sequencences competences'!F$15&lt;&gt;"","IndicD1",IF('Rel Sequencences competences'!F$16&lt;&gt;"","IndicD2",""))))),IF($B41="IndicB4",IF('Rel Sequencences competences'!F$13&lt;&gt;"","IndicC1",IF('Rel Sequencences competences'!F$14&lt;&gt;"","IndicC2",IF('Rel Sequencences competences'!F$15&lt;&gt;"","IndicD1",IF('Rel Sequencences competences'!F$16&lt;&gt;"","IndicD2","")))),IF($B41="IndicC1",IF('Rel Sequencences competences'!F$14&lt;&gt;"","IndicC2",IF('Rel Sequencences competences'!F$15&lt;&gt;"","IndicD1",IF('Rel Sequencences competences'!F$16&lt;&gt;"","IndicD2",""))),IF($B41="IndicC2",IF('Rel Sequencences competences'!F$15&lt;&gt;"","IndicD1",IF('Rel Sequencences competences'!F$16&lt;&gt;"","IndicD2","")),IF($B41="IndicD1",IF('Rel Sequencences competences'!F$16&lt;&gt;"","IndicD2",""),""))))))))))</f>
        <v>IndicD2</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20"/>
      <c r="B51" s="614" t="str">
        <f>IF($B46="IndicA1",IF(OR('Rel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competences'!F$16&lt;&gt;"","IndicD2","")))))),IF($B46="IndicB3",IF('Rel Sequencences competences'!F$12&lt;&gt;"","IndicB4",IF('Rel Sequencences competences'!F$13&lt;&gt;"","IndicC1",IF('Rel Sequencences competences'!F$14&lt;&gt;"","IndicC2",IF('Rel Sequencences competences'!F$15&lt;&gt;"","IndicD1",IF('Rel Sequencences competences'!F$16&lt;&gt;"","IndicD2",""))))),IF($B46="IndicB4",IF('Rel Sequencences competences'!F$13&lt;&gt;"","IndicC1",IF('Rel Sequencences competences'!F$14&lt;&gt;"","IndicC2",IF('Rel Sequencences competences'!F$15&lt;&gt;"","IndicD1",IF('Rel Sequencences competences'!F$16&lt;&gt;"","IndicD2","")))),IF($B46="IndicC1",IF('Rel Sequencences competences'!F$14&lt;&gt;"","IndicC2",IF('Rel Sequencences competences'!F$15&lt;&gt;"","IndicD1",IF('Rel Sequencences competences'!F$16&lt;&gt;"","IndicD2",""))),IF($B46="IndicC2",IF('Rel Sequencences competences'!F$15&lt;&gt;"","IndicD1",IF('Rel Sequencences competences'!F$16&lt;&gt;"","IndicD2","")),IF($B46="IndicD1",IF('Rel Sequencences competences'!F$16&lt;&gt;"","IndicD2",""),""))))))))))</f>
        <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20"/>
      <c r="B56" s="614" t="str">
        <f>IF($B51="IndicA1",IF(OR('Rel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competences'!F$16&lt;&gt;"","IndicD2","")))))))))),IF($B51="IndicA2",IF('Rel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competences'!F$16&lt;&gt;"","IndicD2",""))))))))),IF($B51="IndicA3",IF('Rel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competences'!F$16&lt;&gt;"","IndicD2","")))))))),IF($B51="IndicB1",IF('Rel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competences'!F$16&lt;&gt;"","IndicD2",""))))))),IF($B51="IndicB2",IF(OR('Rel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competences'!F$16&lt;&gt;"","IndicD2","")))))),IF($B51="IndicB3",IF('Rel Sequencences competences'!F$12&lt;&gt;"","IndicB4",IF('Rel Sequencences competences'!F$13&lt;&gt;"","IndicC1",IF('Rel Sequencences competences'!F$14&lt;&gt;"","IndicC2",IF('Rel Sequencences competences'!F$15&lt;&gt;"","IndicD1",IF('Rel Sequencences competences'!F$16&lt;&gt;"","IndicD2",""))))),IF($B51="IndicB4",IF('Rel Sequencences competences'!F$13&lt;&gt;"","IndicC1",IF('Rel Sequencences competences'!F$14&lt;&gt;"","IndicC2",IF('Rel Sequencences competences'!F$15&lt;&gt;"","IndicD1",IF('Rel Sequencences competences'!F$16&lt;&gt;"","IndicD2","")))),IF($B51="IndicC1",IF('Rel Sequencences competences'!F$14&lt;&gt;"","IndicC2",IF('Rel Sequencences competences'!F$15&lt;&gt;"","IndicD1",IF('Rel Sequencences competences'!F$16&lt;&gt;"","IndicD2",""))),IF($B51="IndicC2",IF('Rel Sequencences competences'!F$15&lt;&gt;"","IndicD1",IF('Rel Sequencences competences'!F$16&lt;&gt;"","IndicD2","")),IF($B51="IndicD1",IF('Rel Sequencences competences'!F$16&lt;&gt;"","IndicD2",""),""))))))))))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20"/>
      <c r="B61" s="614" t="str">
        <f>IF($B56="IndicA1",IF(OR('Rel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competences'!F$16&lt;&gt;"","IndicD2","")))))),IF($B56="IndicB3",IF('Rel Sequencences competences'!F$12&lt;&gt;"","IndicB4",IF('Rel Sequencences competences'!F$13&lt;&gt;"","IndicC1",IF('Rel Sequencences competences'!F$14&lt;&gt;"","IndicC2",IF('Rel Sequencences competences'!F$15&lt;&gt;"","IndicD1",IF('Rel Sequencences competences'!F$16&lt;&gt;"","IndicD2",""))))),IF($B56="IndicB4",IF('Rel Sequencences competences'!F$13&lt;&gt;"","IndicC1",IF('Rel Sequencences competences'!F$14&lt;&gt;"","IndicC2",IF('Rel Sequencences competences'!F$15&lt;&gt;"","IndicD1",IF('Rel Sequencences competences'!F$16&lt;&gt;"","IndicD2","")))),IF($B56="IndicC1",IF('Rel Sequencences competences'!F$14&lt;&gt;"","IndicC2",IF('Rel Sequencences competences'!F$15&lt;&gt;"","IndicD1",IF('Rel Sequencences competences'!F$16&lt;&gt;"","IndicD2",""))),IF($B56="IndicC2",IF('Rel Sequencences competences'!F$15&lt;&gt;"","IndicD1",IF('Rel Sequencences competences'!F$16&lt;&gt;"","IndicD2","")),IF($B56="IndicD1",IF('Rel Sequencences competences'!F$16&lt;&gt;"","IndicD2",""),""))))))))))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20"/>
      <c r="B66" s="614" t="str">
        <f>IF($B61="IndicA1",IF(OR('Rel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competences'!F$16&lt;&gt;"","IndicD2","")))))))))),IF($B61="IndicA2",IF('Rel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competences'!F$16&lt;&gt;"","IndicD2",""))))))))),IF($B61="IndicA3",IF('Rel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competences'!F$16&lt;&gt;"","IndicD2","")))))))),IF($B61="IndicB1",IF('Rel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competences'!F$16&lt;&gt;"","IndicD2",""))))))),IF($B61="IndicB2",IF(OR('Rel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competences'!F$16&lt;&gt;"","IndicD2","")))))),IF($B61="IndicB3",IF('Rel Sequencences competences'!F$12&lt;&gt;"","IndicB4",IF('Rel Sequencences competences'!F$13&lt;&gt;"","IndicC1",IF('Rel Sequencences competences'!F$14&lt;&gt;"","IndicC2",IF('Rel Sequencences competences'!F$15&lt;&gt;"","IndicD1",IF('Rel Sequencences competences'!F$16&lt;&gt;"","IndicD2",""))))),IF($B61="IndicB4",IF('Rel Sequencences competences'!F$13&lt;&gt;"","IndicC1",IF('Rel Sequencences competences'!F$14&lt;&gt;"","IndicC2",IF('Rel Sequencences competences'!F$15&lt;&gt;"","IndicD1",IF('Rel Sequencences competences'!F$16&lt;&gt;"","IndicD2","")))),IF($B61="IndicC1",IF('Rel Sequencences competences'!F$14&lt;&gt;"","IndicC2",IF('Rel Sequencences competences'!F$15&lt;&gt;"","IndicD1",IF('Rel Sequencences competences'!F$16&lt;&gt;"","IndicD2",""))),IF($B61="IndicC2",IF('Rel Sequencences competences'!F$15&lt;&gt;"","IndicD1",IF('Rel Sequencences competences'!F$16&lt;&gt;"","IndicD2","")),IF($B61="IndicD1",IF('Rel Sequencences competences'!F$16&lt;&gt;"","IndicD2",""),""))))))))))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20"/>
      <c r="B71" s="614" t="str">
        <f>IF($B66="IndicA1",IF(OR('Rel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competences'!F$16&lt;&gt;"","IndicD2","")))))),IF($B66="IndicB3",IF('Rel Sequencences competences'!F$12&lt;&gt;"","IndicB4",IF('Rel Sequencences competences'!F$13&lt;&gt;"","IndicC1",IF('Rel Sequencences competences'!F$14&lt;&gt;"","IndicC2",IF('Rel Sequencences competences'!F$15&lt;&gt;"","IndicD1",IF('Rel Sequencences competences'!F$16&lt;&gt;"","IndicD2",""))))),IF($B66="IndicB4",IF('Rel Sequencences competences'!F$13&lt;&gt;"","IndicC1",IF('Rel Sequencences competences'!F$14&lt;&gt;"","IndicC2",IF('Rel Sequencences competences'!F$15&lt;&gt;"","IndicD1",IF('Rel Sequencences competences'!F$16&lt;&gt;"","IndicD2","")))),IF($B66="IndicC1",IF('Rel Sequencences competences'!F$14&lt;&gt;"","IndicC2",IF('Rel Sequencences competences'!F$15&lt;&gt;"","IndicD1",IF('Rel Sequencences competences'!F$16&lt;&gt;"","IndicD2",""))),IF($B66="IndicC2",IF('Rel Sequencences competences'!F$15&lt;&gt;"","IndicD1",IF('Rel Sequencences competences'!F$16&lt;&gt;"","IndicD2","")),IF($B66="IndicD1",IF('Rel Sequencences competences'!F$16&lt;&gt;"","IndicD2",""),""))))))))))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20"/>
      <c r="B76" s="614" t="str">
        <f>IF($B71="IndicA1",IF(OR('Rel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competences'!F$16&lt;&gt;"","IndicD2","")))))))))),IF($B71="IndicA2",IF('Rel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competences'!F$16&lt;&gt;"","IndicD2",""))))))))),IF($B71="IndicA3",IF('Rel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competences'!F$16&lt;&gt;"","IndicD2","")))))))),IF($B71="IndicB1",IF('Rel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competences'!F$16&lt;&gt;"","IndicD2",""))))))),IF($B71="IndicB2",IF(OR('Rel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competences'!F$16&lt;&gt;"","IndicD2","")))))),IF($B71="IndicB3",IF('Rel Sequencences competences'!F$12&lt;&gt;"","IndicB4",IF('Rel Sequencences competences'!F$13&lt;&gt;"","IndicC1",IF('Rel Sequencences competences'!F$14&lt;&gt;"","IndicC2",IF('Rel Sequencences competences'!F$15&lt;&gt;"","IndicD1",IF('Rel Sequencences competences'!F$16&lt;&gt;"","IndicD2",""))))),IF($B71="IndicB4",IF('Rel Sequencences competences'!F$13&lt;&gt;"","IndicC1",IF('Rel Sequencences competences'!F$14&lt;&gt;"","IndicC2",IF('Rel Sequencences competences'!F$15&lt;&gt;"","IndicD1",IF('Rel Sequencences competences'!F$16&lt;&gt;"","IndicD2","")))),IF($B71="IndicC1",IF('Rel Sequencences competences'!F$14&lt;&gt;"","IndicC2",IF('Rel Sequencences competences'!F$15&lt;&gt;"","IndicD1",IF('Rel Sequencences competences'!F$16&lt;&gt;"","IndicD2",""))),IF($B71="IndicC2",IF('Rel Sequencences competences'!F$15&lt;&gt;"","IndicD1",IF('Rel Sequencences competences'!F$16&lt;&gt;"","IndicD2","")),IF($B71="IndicD1",IF('Rel Sequencences competences'!F$16&lt;&gt;"","IndicD2",""),""))))))))))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500</v>
      </c>
      <c r="C83" s="610"/>
      <c r="D83" s="610"/>
      <c r="E83" s="611"/>
      <c r="F83" s="612" t="s">
        <v>492</v>
      </c>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cfRule type="containsText" dxfId="30" priority="2" operator="containsText" text="h">
      <formula>NOT(ISERROR(SEARCH("h",F4)))</formula>
    </cfRule>
  </conditionalFormatting>
  <conditionalFormatting sqref="F7:J8">
    <cfRule type="containsText" dxfId="29" priority="1" operator="containsText" text="h">
      <formula>NOT(ISERROR(SEARCH("h",F7)))</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37" right="0.21" top="0.47" bottom="0.3" header="0.31496062992125984" footer="0.31496062992125984"/>
  <pageSetup paperSize="9" scale="57" orientation="portrait" horizontalDpi="4294967293" verticalDpi="0" r:id="rId1"/>
</worksheet>
</file>

<file path=xl/worksheets/sheet12.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22" zoomScale="115" zoomScaleNormal="115" workbookViewId="0">
      <selection activeCell="B31" sqref="B31:B35"/>
    </sheetView>
  </sheetViews>
  <sheetFormatPr baseColWidth="10" defaultRowHeight="15"/>
  <cols>
    <col min="1" max="1" width="10.140625" customWidth="1"/>
    <col min="2" max="10" width="12.7109375" customWidth="1"/>
    <col min="11" max="11" width="4.7109375" customWidth="1"/>
    <col min="12" max="12" width="6.85546875" customWidth="1"/>
    <col min="13" max="13" width="5.7109375" customWidth="1"/>
    <col min="14" max="14" width="6.7109375" customWidth="1"/>
    <col min="15" max="15" width="8.5703125" customWidth="1"/>
  </cols>
  <sheetData>
    <row r="1" spans="1:15" ht="28.5" customHeight="1" thickBot="1">
      <c r="A1" s="558" t="s">
        <v>302</v>
      </c>
      <c r="B1" s="559"/>
      <c r="C1" s="300" t="str">
        <f>'Rel Connaissances Sequences '!F3</f>
        <v>Ssi1-4</v>
      </c>
      <c r="D1" s="560" t="str">
        <f>'Rel Connaissances Sequences '!F1</f>
        <v>C'est quoi la juste consommation énergétique d'un système ?</v>
      </c>
      <c r="E1" s="561"/>
      <c r="F1" s="561"/>
      <c r="G1" s="561"/>
      <c r="H1" s="561"/>
      <c r="I1" s="561"/>
      <c r="J1" s="562"/>
      <c r="K1" s="549" t="s">
        <v>550</v>
      </c>
      <c r="L1" s="550"/>
      <c r="M1" s="550"/>
      <c r="N1" s="550"/>
      <c r="O1" s="551"/>
    </row>
    <row r="2" spans="1:15" ht="15" customHeight="1">
      <c r="A2" s="563" t="s">
        <v>440</v>
      </c>
      <c r="B2" s="567" t="s">
        <v>397</v>
      </c>
      <c r="C2" s="568"/>
      <c r="D2" s="227">
        <v>2</v>
      </c>
      <c r="E2" s="228" t="s">
        <v>306</v>
      </c>
      <c r="F2" s="589"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289">
        <v>5</v>
      </c>
      <c r="E3" s="230" t="s">
        <v>306</v>
      </c>
      <c r="F3" s="590"/>
      <c r="G3" s="592"/>
      <c r="H3" s="592"/>
      <c r="I3" s="592"/>
      <c r="J3" s="594"/>
      <c r="K3" s="552"/>
      <c r="L3" s="553"/>
      <c r="M3" s="553"/>
      <c r="N3" s="553"/>
      <c r="O3" s="554"/>
    </row>
    <row r="4" spans="1:15" ht="15" customHeight="1" thickBot="1">
      <c r="A4" s="564"/>
      <c r="B4" s="583" t="s">
        <v>396</v>
      </c>
      <c r="C4" s="584"/>
      <c r="D4" s="587" t="s">
        <v>399</v>
      </c>
      <c r="E4" s="588"/>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c r="A5" s="565"/>
      <c r="B5" s="569" t="s">
        <v>303</v>
      </c>
      <c r="C5" s="570"/>
      <c r="D5" s="301">
        <v>5</v>
      </c>
      <c r="E5" s="229" t="s">
        <v>304</v>
      </c>
      <c r="F5" s="290"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25</v>
      </c>
      <c r="E6" s="229" t="s">
        <v>306</v>
      </c>
      <c r="F6" s="296"/>
      <c r="G6" s="297"/>
      <c r="H6" s="297"/>
      <c r="I6" s="297"/>
      <c r="J6" s="298"/>
      <c r="K6" s="552"/>
      <c r="L6" s="553"/>
      <c r="M6" s="553"/>
      <c r="N6" s="553"/>
      <c r="O6" s="554"/>
    </row>
    <row r="7" spans="1:15" ht="15" customHeight="1">
      <c r="A7" s="565"/>
      <c r="B7" s="571" t="s">
        <v>307</v>
      </c>
      <c r="C7" s="572"/>
      <c r="D7" s="231">
        <f>D5*(D3-2*COUNTIF(D4,"oui"))</f>
        <v>15</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10</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41.25" customHeight="1" thickBot="1">
      <c r="A10" s="566"/>
      <c r="B10" s="577" t="str">
        <f>'Suivi de Formules'!E2</f>
        <v xml:space="preserve">A3 Caractériser les écarts
B1 Identifier et caractériser les grandeurs agissant sur un système
</v>
      </c>
      <c r="C10" s="578"/>
      <c r="D10" s="578"/>
      <c r="E10" s="578"/>
      <c r="F10" s="578" t="str">
        <f>'Suivi de Formules'!E3</f>
        <v xml:space="preserve">C1 Justifier le choix d'un protocole expérimental
C2 Mettre en œuvre un protocole expérimental
</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57" customHeight="1" thickBot="1">
      <c r="A12" s="565"/>
      <c r="B12" s="580" t="str">
        <f>'Suivi de Formules'!E4</f>
        <v xml:space="preserve">Caractéristiques des grandeurs physiques (mécaniques, électriques, thermiques, acoustiques, lumineuses, etc.)
Énergie et puissances
Flux de matière
Notion de pertes
</v>
      </c>
      <c r="C12" s="581"/>
      <c r="D12" s="581"/>
      <c r="E12" s="581"/>
      <c r="F12" s="581" t="str">
        <f>'Suivi de Formules'!E5</f>
        <v xml:space="preserve">Prévision quantitative de la réponse du système
Paramètres de configuration du système
Appareils de mesures, règles d’utilisation
Analyse des écarts
</v>
      </c>
      <c r="G12" s="581"/>
      <c r="H12" s="581"/>
      <c r="I12" s="581"/>
      <c r="J12" s="582"/>
    </row>
    <row r="13" spans="1:15">
      <c r="A13" s="395"/>
      <c r="B13" s="625" t="s">
        <v>311</v>
      </c>
      <c r="C13" s="602"/>
      <c r="D13" s="602"/>
      <c r="E13" s="602"/>
      <c r="F13" s="602"/>
      <c r="G13" s="602"/>
      <c r="H13" s="602"/>
      <c r="I13" s="602"/>
      <c r="J13" s="603"/>
    </row>
    <row r="14" spans="1:15" ht="27.75" customHeight="1">
      <c r="A14" s="396"/>
      <c r="B14" s="339" t="s">
        <v>431</v>
      </c>
      <c r="C14" s="303" t="s">
        <v>429</v>
      </c>
      <c r="D14" s="303" t="s">
        <v>432</v>
      </c>
      <c r="E14" s="303" t="s">
        <v>430</v>
      </c>
      <c r="F14" s="303" t="s">
        <v>428</v>
      </c>
      <c r="G14" s="303" t="s">
        <v>428</v>
      </c>
      <c r="H14" s="303" t="s">
        <v>437</v>
      </c>
      <c r="I14" s="389"/>
      <c r="J14" s="304"/>
    </row>
    <row r="15" spans="1:15" ht="39" customHeight="1">
      <c r="A15" s="397" t="s">
        <v>312</v>
      </c>
      <c r="B15" s="339" t="s">
        <v>433</v>
      </c>
      <c r="C15" s="303" t="s">
        <v>511</v>
      </c>
      <c r="D15" s="394" t="s">
        <v>490</v>
      </c>
      <c r="E15" s="303" t="s">
        <v>433</v>
      </c>
      <c r="F15" s="303" t="s">
        <v>433</v>
      </c>
      <c r="G15" s="303" t="s">
        <v>464</v>
      </c>
      <c r="H15" s="303" t="s">
        <v>436</v>
      </c>
      <c r="I15" s="303"/>
      <c r="J15" s="304"/>
    </row>
    <row r="16" spans="1:15" ht="164.25" customHeight="1">
      <c r="A16" s="397" t="s">
        <v>313</v>
      </c>
      <c r="B16" s="339" t="s">
        <v>510</v>
      </c>
      <c r="C16" s="303" t="s">
        <v>551</v>
      </c>
      <c r="D16" s="405" t="s">
        <v>512</v>
      </c>
      <c r="E16" s="303" t="s">
        <v>513</v>
      </c>
      <c r="F16" s="303" t="s">
        <v>466</v>
      </c>
      <c r="G16" s="303" t="s">
        <v>508</v>
      </c>
      <c r="H16" s="303" t="s">
        <v>475</v>
      </c>
      <c r="I16" s="303"/>
      <c r="J16" s="304"/>
    </row>
    <row r="17" spans="1:10">
      <c r="A17" s="397" t="s">
        <v>314</v>
      </c>
      <c r="B17" s="339" t="s">
        <v>249</v>
      </c>
      <c r="C17" s="303" t="s">
        <v>434</v>
      </c>
      <c r="D17" s="303" t="s">
        <v>434</v>
      </c>
      <c r="E17" s="303" t="s">
        <v>249</v>
      </c>
      <c r="F17" s="303" t="s">
        <v>249</v>
      </c>
      <c r="G17" s="303" t="s">
        <v>434</v>
      </c>
      <c r="H17" s="303"/>
      <c r="I17" s="303"/>
      <c r="J17" s="304"/>
    </row>
    <row r="18" spans="1:10">
      <c r="A18" s="397" t="s">
        <v>315</v>
      </c>
      <c r="B18" s="339"/>
      <c r="C18" s="303"/>
      <c r="D18" s="303"/>
      <c r="E18" s="303"/>
      <c r="F18" s="303"/>
      <c r="G18" s="303"/>
      <c r="H18" s="303"/>
      <c r="I18" s="303"/>
      <c r="J18" s="304"/>
    </row>
    <row r="19" spans="1:10">
      <c r="A19" s="397" t="s">
        <v>316</v>
      </c>
      <c r="B19" s="339"/>
      <c r="C19" s="303"/>
      <c r="D19" s="303"/>
      <c r="E19" s="303"/>
      <c r="F19" s="303"/>
      <c r="G19" s="303"/>
      <c r="H19" s="303"/>
      <c r="I19" s="303"/>
      <c r="J19" s="304"/>
    </row>
    <row r="20" spans="1:10">
      <c r="A20" s="397" t="s">
        <v>317</v>
      </c>
      <c r="B20" s="339"/>
      <c r="C20" s="303" t="s">
        <v>487</v>
      </c>
      <c r="D20" s="303"/>
      <c r="E20" s="389"/>
      <c r="F20" s="303"/>
      <c r="G20" s="303" t="s">
        <v>471</v>
      </c>
      <c r="H20" s="303" t="s">
        <v>474</v>
      </c>
      <c r="I20" s="303"/>
      <c r="J20" s="304"/>
    </row>
    <row r="21" spans="1:10">
      <c r="A21" s="397" t="s">
        <v>318</v>
      </c>
      <c r="B21" s="339"/>
      <c r="C21" s="303"/>
      <c r="D21" s="303"/>
      <c r="E21" s="389"/>
      <c r="F21" s="303"/>
      <c r="G21" s="303" t="s">
        <v>472</v>
      </c>
      <c r="H21" s="303"/>
      <c r="I21" s="303"/>
      <c r="J21" s="304"/>
    </row>
    <row r="22" spans="1:10" ht="36">
      <c r="A22" s="397" t="s">
        <v>319</v>
      </c>
      <c r="B22" s="339"/>
      <c r="C22" s="303"/>
      <c r="D22" s="303"/>
      <c r="E22" s="389"/>
      <c r="F22" s="303"/>
      <c r="G22" s="303" t="s">
        <v>473</v>
      </c>
      <c r="H22" s="303"/>
      <c r="I22" s="303"/>
      <c r="J22" s="304"/>
    </row>
    <row r="23" spans="1:10" ht="24">
      <c r="A23" s="397" t="s">
        <v>320</v>
      </c>
      <c r="B23" s="339"/>
      <c r="C23" s="303"/>
      <c r="D23" s="303"/>
      <c r="E23" s="303"/>
      <c r="F23" s="303"/>
      <c r="G23" s="303" t="s">
        <v>509</v>
      </c>
      <c r="H23" s="303"/>
      <c r="I23" s="303"/>
      <c r="J23" s="304"/>
    </row>
    <row r="24" spans="1:10" ht="15.75" thickBot="1">
      <c r="A24" s="398" t="s">
        <v>321</v>
      </c>
      <c r="B24" s="340"/>
      <c r="C24" s="333"/>
      <c r="D24" s="333"/>
      <c r="E24" s="333"/>
      <c r="F24" s="333"/>
      <c r="G24" s="333"/>
      <c r="H24" s="333"/>
      <c r="I24" s="333"/>
      <c r="J24" s="334"/>
    </row>
    <row r="25" spans="1:10">
      <c r="A25" s="619"/>
      <c r="B25" s="602" t="s">
        <v>383</v>
      </c>
      <c r="C25" s="602"/>
      <c r="D25" s="602"/>
      <c r="E25" s="602"/>
      <c r="F25" s="602"/>
      <c r="G25" s="602"/>
      <c r="H25" s="602"/>
      <c r="I25" s="602"/>
      <c r="J25" s="603"/>
    </row>
    <row r="26" spans="1:10" ht="25.5" customHeight="1">
      <c r="A26" s="620"/>
      <c r="B26" s="614" t="str">
        <f>'Suivi de Formules'!E6</f>
        <v>IndicA3</v>
      </c>
      <c r="C26" s="616" t="s">
        <v>352</v>
      </c>
      <c r="D26" s="616"/>
      <c r="E26" s="616"/>
      <c r="F26" s="616"/>
      <c r="G26" s="616"/>
      <c r="H26" s="616"/>
      <c r="I26" s="616"/>
      <c r="J26" s="617"/>
    </row>
    <row r="27" spans="1:10" ht="27" customHeight="1">
      <c r="A27" s="620"/>
      <c r="B27" s="615"/>
      <c r="C27" s="616" t="s">
        <v>353</v>
      </c>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competences'!G$16&lt;&gt;"","IndicD2","")))))),IF($B26="IndicB3",IF('Rel Sequencences competences'!G$12&lt;&gt;"","IndicB4",IF('Rel Sequencences competences'!G$13&lt;&gt;"","IndicC1",IF('Rel Sequencences competences'!G$14&lt;&gt;"","IndicC2",IF('Rel Sequencences competences'!G$15&lt;&gt;"","IndicD1",IF('Rel Sequencences competences'!G$16&lt;&gt;"","IndicD2",""))))),IF($B26="IndicB4",IF('Rel Sequencences competences'!G$13&lt;&gt;"","IndicC1",IF('Rel Sequencences competences'!G$14&lt;&gt;"","IndicC2",IF('Rel Sequencences competences'!G$15&lt;&gt;"","IndicD1",IF('Rel Sequencences competences'!G$16&lt;&gt;"","IndicD2","")))),IF($B26="IndicC1",IF('Rel Sequencences competences'!G$14&lt;&gt;"","IndicC2",IF('Rel Sequencences competences'!G$15&lt;&gt;"","IndicD1",IF('Rel Sequencences competences'!G$16&lt;&gt;"","IndicD2",""))),IF($B26="IndicC2",IF('Rel Sequencences competences'!G$15&lt;&gt;"","IndicD1",IF('Rel Sequencences competences'!G$16&lt;&gt;"","IndicD2","")),IF($B26="IndicD1",IF('Rel Sequencences competences'!G$16&lt;&gt;"","IndicD2",""),""))))))))))</f>
        <v>IndicB1</v>
      </c>
      <c r="C31" s="616" t="s">
        <v>354</v>
      </c>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2" s="616" t="s">
        <v>355</v>
      </c>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3" s="616" t="s">
        <v>356</v>
      </c>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4" s="616" t="s">
        <v>357</v>
      </c>
      <c r="D34" s="616"/>
      <c r="E34" s="616"/>
      <c r="F34" s="616"/>
      <c r="G34" s="616"/>
      <c r="H34" s="616"/>
      <c r="I34" s="616"/>
      <c r="J34" s="617"/>
    </row>
    <row r="35" spans="1:10" ht="29.25"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5" s="616" t="s">
        <v>358</v>
      </c>
      <c r="D35" s="616"/>
      <c r="E35" s="616"/>
      <c r="F35" s="616"/>
      <c r="G35" s="616"/>
      <c r="H35" s="616"/>
      <c r="I35" s="616"/>
      <c r="J35" s="617"/>
    </row>
    <row r="36" spans="1:10" ht="24.75" customHeight="1">
      <c r="A36" s="620"/>
      <c r="B36" s="614" t="str">
        <f>IF($B31="IndicA1",IF(OR('Rel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competences'!G$16&lt;&gt;"","IndicD2","")))))))))),IF($B31="IndicA2",IF('Rel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competences'!G$16&lt;&gt;"","IndicD2",""))))))))),IF($B31="IndicA3",IF('Rel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competences'!G$16&lt;&gt;"","IndicD2","")))))))),IF($B31="IndicB1",IF('Rel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competences'!G$16&lt;&gt;"","IndicD2",""))))))),IF($B31="IndicB2",IF(OR('Rel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competences'!G$16&lt;&gt;"","IndicD2","")))))),IF($B31="IndicB3",IF('Rel Sequencences competences'!G$12&lt;&gt;"","IndicB4",IF('Rel Sequencences competences'!G$13&lt;&gt;"","IndicC1",IF('Rel Sequencences competences'!G$14&lt;&gt;"","IndicC2",IF('Rel Sequencences competences'!G$15&lt;&gt;"","IndicD1",IF('Rel Sequencences competences'!G$16&lt;&gt;"","IndicD2",""))))),IF($B31="IndicB4",IF('Rel Sequencences competences'!G$13&lt;&gt;"","IndicC1",IF('Rel Sequencences competences'!G$14&lt;&gt;"","IndicC2",IF('Rel Sequencences competences'!G$15&lt;&gt;"","IndicD1",IF('Rel Sequencences competences'!G$16&lt;&gt;"","IndicD2","")))),IF($B31="IndicC1",IF('Rel Sequencences competences'!G$14&lt;&gt;"","IndicC2",IF('Rel Sequencences competences'!G$15&lt;&gt;"","IndicD1",IF('Rel Sequencences competences'!G$16&lt;&gt;"","IndicD2",""))),IF($B31="IndicC2",IF('Rel Sequencences competences'!G$15&lt;&gt;"","IndicD1",IF('Rel Sequencences competences'!G$16&lt;&gt;"","IndicD2","")),IF($B31="IndicD1",IF('Rel Sequencences competences'!G$16&lt;&gt;"","IndicD2",""),""))))))))))</f>
        <v>IndicC1</v>
      </c>
      <c r="C36" s="616" t="s">
        <v>527</v>
      </c>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7" s="616" t="s">
        <v>528</v>
      </c>
      <c r="D37" s="616"/>
      <c r="E37" s="616"/>
      <c r="F37" s="616"/>
      <c r="G37" s="616"/>
      <c r="H37" s="616"/>
      <c r="I37" s="616"/>
      <c r="J37" s="617"/>
    </row>
    <row r="38" spans="1:10" ht="18.75"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8" s="616" t="s">
        <v>539</v>
      </c>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9" s="616" t="s">
        <v>366</v>
      </c>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0" s="616"/>
      <c r="D40" s="616"/>
      <c r="E40" s="616"/>
      <c r="F40" s="616"/>
      <c r="G40" s="616"/>
      <c r="H40" s="616"/>
      <c r="I40" s="616"/>
      <c r="J40" s="617"/>
    </row>
    <row r="41" spans="1:10" ht="12" customHeight="1">
      <c r="A41" s="620"/>
      <c r="B41" s="614" t="str">
        <f>IF($B36="IndicA1",IF(OR('Rel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competences'!G$16&lt;&gt;"","IndicD2","")))))),IF($B36="IndicB3",IF('Rel Sequencences competences'!G$12&lt;&gt;"","IndicB4",IF('Rel Sequencences competences'!G$13&lt;&gt;"","IndicC1",IF('Rel Sequencences competences'!G$14&lt;&gt;"","IndicC2",IF('Rel Sequencences competences'!G$15&lt;&gt;"","IndicD1",IF('Rel Sequencences competences'!G$16&lt;&gt;"","IndicD2",""))))),IF($B36="IndicB4",IF('Rel Sequencences competences'!G$13&lt;&gt;"","IndicC1",IF('Rel Sequencences competences'!G$14&lt;&gt;"","IndicC2",IF('Rel Sequencences competences'!G$15&lt;&gt;"","IndicD1",IF('Rel Sequencences competences'!G$16&lt;&gt;"","IndicD2","")))),IF($B36="IndicC1",IF('Rel Sequencences competences'!G$14&lt;&gt;"","IndicC2",IF('Rel Sequencences competences'!G$15&lt;&gt;"","IndicD1",IF('Rel Sequencences competences'!G$16&lt;&gt;"","IndicD2",""))),IF($B36="IndicC2",IF('Rel Sequencences competences'!G$15&lt;&gt;"","IndicD1",IF('Rel Sequencences competences'!G$16&lt;&gt;"","IndicD2","")),IF($B36="IndicD1",IF('Rel Sequencences competences'!G$16&lt;&gt;"","IndicD2",""),""))))))))))</f>
        <v>IndicC2</v>
      </c>
      <c r="C41" s="616"/>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5" s="616"/>
      <c r="D45" s="616"/>
      <c r="E45" s="616"/>
      <c r="F45" s="616"/>
      <c r="G45" s="616"/>
      <c r="H45" s="616"/>
      <c r="I45" s="616"/>
      <c r="J45" s="617"/>
    </row>
    <row r="46" spans="1:10" ht="12" hidden="1" customHeight="1">
      <c r="A46" s="620"/>
      <c r="B46" s="614" t="str">
        <f>IF($B41="IndicA1",IF(OR('Rel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competences'!G$16&lt;&gt;"","IndicD2","")))))))))),IF($B41="IndicA2",IF('Rel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competences'!G$16&lt;&gt;"","IndicD2",""))))))))),IF($B41="IndicA3",IF('Rel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competences'!G$16&lt;&gt;"","IndicD2","")))))))),IF($B41="IndicB1",IF('Rel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competences'!G$16&lt;&gt;"","IndicD2",""))))))),IF($B41="IndicB2",IF(OR('Rel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competences'!G$16&lt;&gt;"","IndicD2","")))))),IF($B41="IndicB3",IF('Rel Sequencences competences'!G$12&lt;&gt;"","IndicB4",IF('Rel Sequencences competences'!G$13&lt;&gt;"","IndicC1",IF('Rel Sequencences competences'!G$14&lt;&gt;"","IndicC2",IF('Rel Sequencences competences'!G$15&lt;&gt;"","IndicD1",IF('Rel Sequencences competences'!G$16&lt;&gt;"","IndicD2",""))))),IF($B41="IndicB4",IF('Rel Sequencences competences'!G$13&lt;&gt;"","IndicC1",IF('Rel Sequencences competences'!G$14&lt;&gt;"","IndicC2",IF('Rel Sequencences competences'!G$15&lt;&gt;"","IndicD1",IF('Rel Sequencences competences'!G$16&lt;&gt;"","IndicD2","")))),IF($B41="IndicC1",IF('Rel Sequencences competences'!G$14&lt;&gt;"","IndicC2",IF('Rel Sequencences competences'!G$15&lt;&gt;"","IndicD1",IF('Rel Sequencences competences'!G$16&lt;&gt;"","IndicD2",""))),IF($B41="IndicC2",IF('Rel Sequencences competences'!G$15&lt;&gt;"","IndicD1",IF('Rel Sequencences competences'!G$16&lt;&gt;"","IndicD2","")),IF($B41="IndicD1",IF('Rel Sequencences competences'!G$16&lt;&gt;"","IndicD2",""),""))))))))))</f>
        <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0" s="616"/>
      <c r="D50" s="616"/>
      <c r="E50" s="616"/>
      <c r="F50" s="616"/>
      <c r="G50" s="616"/>
      <c r="H50" s="616"/>
      <c r="I50" s="616"/>
      <c r="J50" s="617"/>
    </row>
    <row r="51" spans="1:10" ht="12" hidden="1" customHeight="1">
      <c r="A51" s="620"/>
      <c r="B51" s="614" t="str">
        <f>IF($B46="IndicA1",IF(OR('Rel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competences'!G$16&lt;&gt;"","IndicD2","")))))),IF($B46="IndicB3",IF('Rel Sequencences competences'!G$12&lt;&gt;"","IndicB4",IF('Rel Sequencences competences'!G$13&lt;&gt;"","IndicC1",IF('Rel Sequencences competences'!G$14&lt;&gt;"","IndicC2",IF('Rel Sequencences competences'!G$15&lt;&gt;"","IndicD1",IF('Rel Sequencences competences'!G$16&lt;&gt;"","IndicD2",""))))),IF($B46="IndicB4",IF('Rel Sequencences competences'!G$13&lt;&gt;"","IndicC1",IF('Rel Sequencences competences'!G$14&lt;&gt;"","IndicC2",IF('Rel Sequencences competences'!G$15&lt;&gt;"","IndicD1",IF('Rel Sequencences competences'!G$16&lt;&gt;"","IndicD2","")))),IF($B46="IndicC1",IF('Rel Sequencences competences'!G$14&lt;&gt;"","IndicC2",IF('Rel Sequencences competences'!G$15&lt;&gt;"","IndicD1",IF('Rel Sequencences competences'!G$16&lt;&gt;"","IndicD2",""))),IF($B46="IndicC2",IF('Rel Sequencences competences'!G$15&lt;&gt;"","IndicD1",IF('Rel Sequencences competences'!G$16&lt;&gt;"","IndicD2","")),IF($B46="IndicD1",IF('Rel Sequencences competences'!G$16&lt;&gt;"","IndicD2",""),""))))))))))</f>
        <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5" s="616"/>
      <c r="D55" s="616"/>
      <c r="E55" s="616"/>
      <c r="F55" s="616"/>
      <c r="G55" s="616"/>
      <c r="H55" s="616"/>
      <c r="I55" s="616"/>
      <c r="J55" s="617"/>
    </row>
    <row r="56" spans="1:10" ht="12" hidden="1" customHeight="1">
      <c r="A56" s="620"/>
      <c r="B56" s="614" t="str">
        <f>IF($B51="IndicA1",IF(OR('Rel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competences'!G$16&lt;&gt;"","IndicD2","")))))))))),IF($B51="IndicA2",IF('Rel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competences'!G$16&lt;&gt;"","IndicD2",""))))))))),IF($B51="IndicA3",IF('Rel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competences'!G$16&lt;&gt;"","IndicD2","")))))))),IF($B51="IndicB1",IF('Rel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competences'!G$16&lt;&gt;"","IndicD2",""))))))),IF($B51="IndicB2",IF(OR('Rel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competences'!G$16&lt;&gt;"","IndicD2","")))))),IF($B51="IndicB3",IF('Rel Sequencences competences'!G$12&lt;&gt;"","IndicB4",IF('Rel Sequencences competences'!G$13&lt;&gt;"","IndicC1",IF('Rel Sequencences competences'!G$14&lt;&gt;"","IndicC2",IF('Rel Sequencences competences'!G$15&lt;&gt;"","IndicD1",IF('Rel Sequencences competences'!G$16&lt;&gt;"","IndicD2",""))))),IF($B51="IndicB4",IF('Rel Sequencences competences'!G$13&lt;&gt;"","IndicC1",IF('Rel Sequencences competences'!G$14&lt;&gt;"","IndicC2",IF('Rel Sequencences competences'!G$15&lt;&gt;"","IndicD1",IF('Rel Sequencences competences'!G$16&lt;&gt;"","IndicD2","")))),IF($B51="IndicC1",IF('Rel Sequencences competences'!G$14&lt;&gt;"","IndicC2",IF('Rel Sequencences competences'!G$15&lt;&gt;"","IndicD1",IF('Rel Sequencences competences'!G$16&lt;&gt;"","IndicD2",""))),IF($B51="IndicC2",IF('Rel Sequencences competences'!G$15&lt;&gt;"","IndicD1",IF('Rel Sequencences competences'!G$16&lt;&gt;"","IndicD2","")),IF($B51="IndicD1",IF('Rel Sequencences competences'!G$16&lt;&gt;"","IndicD2",""),""))))))))))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0" s="616"/>
      <c r="D60" s="616"/>
      <c r="E60" s="616"/>
      <c r="F60" s="616"/>
      <c r="G60" s="616"/>
      <c r="H60" s="616"/>
      <c r="I60" s="616"/>
      <c r="J60" s="617"/>
    </row>
    <row r="61" spans="1:10" ht="12" hidden="1" customHeight="1">
      <c r="A61" s="620"/>
      <c r="B61" s="614" t="str">
        <f>IF($B56="IndicA1",IF(OR('Rel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competences'!G$16&lt;&gt;"","IndicD2","")))))),IF($B56="IndicB3",IF('Rel Sequencences competences'!G$12&lt;&gt;"","IndicB4",IF('Rel Sequencences competences'!G$13&lt;&gt;"","IndicC1",IF('Rel Sequencences competences'!G$14&lt;&gt;"","IndicC2",IF('Rel Sequencences competences'!G$15&lt;&gt;"","IndicD1",IF('Rel Sequencences competences'!G$16&lt;&gt;"","IndicD2",""))))),IF($B56="IndicB4",IF('Rel Sequencences competences'!G$13&lt;&gt;"","IndicC1",IF('Rel Sequencences competences'!G$14&lt;&gt;"","IndicC2",IF('Rel Sequencences competences'!G$15&lt;&gt;"","IndicD1",IF('Rel Sequencences competences'!G$16&lt;&gt;"","IndicD2","")))),IF($B56="IndicC1",IF('Rel Sequencences competences'!G$14&lt;&gt;"","IndicC2",IF('Rel Sequencences competences'!G$15&lt;&gt;"","IndicD1",IF('Rel Sequencences competences'!G$16&lt;&gt;"","IndicD2",""))),IF($B56="IndicC2",IF('Rel Sequencences competences'!G$15&lt;&gt;"","IndicD1",IF('Rel Sequencences competences'!G$16&lt;&gt;"","IndicD2","")),IF($B56="IndicD1",IF('Rel Sequencences competences'!G$16&lt;&gt;"","IndicD2",""),""))))))))))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5" s="618"/>
      <c r="D65" s="618"/>
      <c r="E65" s="618"/>
      <c r="F65" s="618"/>
      <c r="G65" s="618"/>
      <c r="H65" s="618"/>
      <c r="I65" s="618"/>
      <c r="J65" s="622"/>
    </row>
    <row r="66" spans="1:10" ht="12" hidden="1" customHeight="1">
      <c r="A66" s="620"/>
      <c r="B66" s="614" t="str">
        <f>IF($B61="IndicA1",IF(OR('Rel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competences'!G$16&lt;&gt;"","IndicD2","")))))))))),IF($B61="IndicA2",IF('Rel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competences'!G$16&lt;&gt;"","IndicD2",""))))))))),IF($B61="IndicA3",IF('Rel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competences'!G$16&lt;&gt;"","IndicD2","")))))))),IF($B61="IndicB1",IF('Rel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competences'!G$16&lt;&gt;"","IndicD2",""))))))),IF($B61="IndicB2",IF(OR('Rel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competences'!G$16&lt;&gt;"","IndicD2","")))))),IF($B61="IndicB3",IF('Rel Sequencences competences'!G$12&lt;&gt;"","IndicB4",IF('Rel Sequencences competences'!G$13&lt;&gt;"","IndicC1",IF('Rel Sequencences competences'!G$14&lt;&gt;"","IndicC2",IF('Rel Sequencences competences'!G$15&lt;&gt;"","IndicD1",IF('Rel Sequencences competences'!G$16&lt;&gt;"","IndicD2",""))))),IF($B61="IndicB4",IF('Rel Sequencences competences'!G$13&lt;&gt;"","IndicC1",IF('Rel Sequencences competences'!G$14&lt;&gt;"","IndicC2",IF('Rel Sequencences competences'!G$15&lt;&gt;"","IndicD1",IF('Rel Sequencences competences'!G$16&lt;&gt;"","IndicD2","")))),IF($B61="IndicC1",IF('Rel Sequencences competences'!G$14&lt;&gt;"","IndicC2",IF('Rel Sequencences competences'!G$15&lt;&gt;"","IndicD1",IF('Rel Sequencences competences'!G$16&lt;&gt;"","IndicD2",""))),IF($B61="IndicC2",IF('Rel Sequencences competences'!G$15&lt;&gt;"","IndicD1",IF('Rel Sequencences competences'!G$16&lt;&gt;"","IndicD2","")),IF($B61="IndicD1",IF('Rel Sequencences competences'!G$16&lt;&gt;"","IndicD2",""),""))))))))))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0" s="618"/>
      <c r="D70" s="618"/>
      <c r="E70" s="618"/>
      <c r="F70" s="618"/>
      <c r="G70" s="618"/>
      <c r="H70" s="618"/>
      <c r="I70" s="618"/>
      <c r="J70" s="622"/>
    </row>
    <row r="71" spans="1:10" ht="12" hidden="1" customHeight="1">
      <c r="A71" s="620"/>
      <c r="B71" s="614" t="str">
        <f>IF($B66="IndicA1",IF(OR('Rel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competences'!G$16&lt;&gt;"","IndicD2","")))))),IF($B66="IndicB3",IF('Rel Sequencences competences'!G$12&lt;&gt;"","IndicB4",IF('Rel Sequencences competences'!G$13&lt;&gt;"","IndicC1",IF('Rel Sequencences competences'!G$14&lt;&gt;"","IndicC2",IF('Rel Sequencences competences'!G$15&lt;&gt;"","IndicD1",IF('Rel Sequencences competences'!G$16&lt;&gt;"","IndicD2",""))))),IF($B66="IndicB4",IF('Rel Sequencences competences'!G$13&lt;&gt;"","IndicC1",IF('Rel Sequencences competences'!G$14&lt;&gt;"","IndicC2",IF('Rel Sequencences competences'!G$15&lt;&gt;"","IndicD1",IF('Rel Sequencences competences'!G$16&lt;&gt;"","IndicD2","")))),IF($B66="IndicC1",IF('Rel Sequencences competences'!G$14&lt;&gt;"","IndicC2",IF('Rel Sequencences competences'!G$15&lt;&gt;"","IndicD1",IF('Rel Sequencences competences'!G$16&lt;&gt;"","IndicD2",""))),IF($B66="IndicC2",IF('Rel Sequencences competences'!G$15&lt;&gt;"","IndicD1",IF('Rel Sequencences competences'!G$16&lt;&gt;"","IndicD2","")),IF($B66="IndicD1",IF('Rel Sequencences competences'!G$16&lt;&gt;"","IndicD2",""),""))))))))))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5" s="618"/>
      <c r="D75" s="618"/>
      <c r="E75" s="618"/>
      <c r="F75" s="618"/>
      <c r="G75" s="618"/>
      <c r="H75" s="618"/>
      <c r="I75" s="618"/>
      <c r="J75" s="622"/>
    </row>
    <row r="76" spans="1:10" ht="12" hidden="1" customHeight="1">
      <c r="A76" s="620"/>
      <c r="B76" s="614" t="str">
        <f>IF($B71="IndicA1",IF(OR('Rel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competences'!G$16&lt;&gt;"","IndicD2","")))))))))),IF($B71="IndicA2",IF('Rel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competences'!G$16&lt;&gt;"","IndicD2",""))))))))),IF($B71="IndicA3",IF('Rel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competences'!G$16&lt;&gt;"","IndicD2","")))))))),IF($B71="IndicB1",IF('Rel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competences'!G$16&lt;&gt;"","IndicD2",""))))))),IF($B71="IndicB2",IF(OR('Rel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competences'!G$16&lt;&gt;"","IndicD2","")))))),IF($B71="IndicB3",IF('Rel Sequencences competences'!G$12&lt;&gt;"","IndicB4",IF('Rel Sequencences competences'!G$13&lt;&gt;"","IndicC1",IF('Rel Sequencences competences'!G$14&lt;&gt;"","IndicC2",IF('Rel Sequencences competences'!G$15&lt;&gt;"","IndicD1",IF('Rel Sequencences competences'!G$16&lt;&gt;"","IndicD2",""))))),IF($B71="IndicB4",IF('Rel Sequencences competences'!G$13&lt;&gt;"","IndicC1",IF('Rel Sequencences competences'!G$14&lt;&gt;"","IndicC2",IF('Rel Sequencences competences'!G$15&lt;&gt;"","IndicD1",IF('Rel Sequencences competences'!G$16&lt;&gt;"","IndicD2","")))),IF($B71="IndicC1",IF('Rel Sequencences competences'!G$14&lt;&gt;"","IndicC2",IF('Rel Sequencences competences'!G$15&lt;&gt;"","IndicD1",IF('Rel Sequencences competences'!G$16&lt;&gt;"","IndicD2",""))),IF($B71="IndicC2",IF('Rel Sequencences competences'!G$15&lt;&gt;"","IndicD1",IF('Rel Sequencences competences'!G$16&lt;&gt;"","IndicD2","")),IF($B71="IndicD1",IF('Rel Sequencences competences'!G$16&lt;&gt;"","IndicD2",""),""))))))))))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63.75" customHeight="1" thickBot="1">
      <c r="A83" s="597"/>
      <c r="B83" s="609" t="s">
        <v>444</v>
      </c>
      <c r="C83" s="610"/>
      <c r="D83" s="610"/>
      <c r="E83" s="611"/>
      <c r="F83" s="612" t="s">
        <v>501</v>
      </c>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F7:J8">
    <cfRule type="containsText" dxfId="28" priority="2" operator="containsText" text="h">
      <formula>NOT(ISERROR(SEARCH("h",F4)))</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H14 J14">
      <formula1>Activites</formula1>
    </dataValidation>
    <dataValidation type="list" allowBlank="1" showInputMessage="1" showErrorMessage="1" sqref="B17:J17">
      <formula1>Eleve</formula1>
    </dataValidation>
  </dataValidations>
  <pageMargins left="0.24" right="0.26" top="0.4" bottom="0.37" header="0.31496062992125984" footer="0.31496062992125984"/>
  <pageSetup paperSize="9" scale="62" orientation="portrait" horizontalDpi="4294967293" verticalDpi="0" r:id="rId1"/>
</worksheet>
</file>

<file path=xl/worksheets/sheet13.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6" zoomScale="115" zoomScaleNormal="115" workbookViewId="0">
      <selection activeCell="B36" sqref="B36:B40"/>
    </sheetView>
  </sheetViews>
  <sheetFormatPr baseColWidth="10" defaultRowHeight="15"/>
  <cols>
    <col min="1" max="1" width="10.140625" customWidth="1"/>
    <col min="2" max="10" width="12.7109375" customWidth="1"/>
    <col min="11" max="11" width="6.140625" customWidth="1"/>
    <col min="12" max="12" width="4.85546875" customWidth="1"/>
    <col min="13" max="13" width="6.140625" customWidth="1"/>
    <col min="14" max="14" width="8.28515625" customWidth="1"/>
  </cols>
  <sheetData>
    <row r="1" spans="1:15" ht="28.5" customHeight="1" thickBot="1">
      <c r="A1" s="558" t="s">
        <v>302</v>
      </c>
      <c r="B1" s="559"/>
      <c r="C1" s="300" t="str">
        <f>'Rel Connaissances Sequences '!G3</f>
        <v>Ssi1-5</v>
      </c>
      <c r="D1" s="560" t="str">
        <f>'Rel Connaissances Sequences '!G1</f>
        <v>Comment exploiter un modèle multiphysique ?</v>
      </c>
      <c r="E1" s="561"/>
      <c r="F1" s="561"/>
      <c r="G1" s="561"/>
      <c r="H1" s="561"/>
      <c r="I1" s="561"/>
      <c r="J1" s="562"/>
      <c r="K1" s="549" t="s">
        <v>557</v>
      </c>
      <c r="L1" s="550"/>
      <c r="M1" s="550"/>
      <c r="N1" s="550"/>
      <c r="O1" s="551"/>
    </row>
    <row r="2" spans="1:15" ht="15" customHeight="1">
      <c r="A2" s="563" t="s">
        <v>572</v>
      </c>
      <c r="B2" s="567" t="s">
        <v>397</v>
      </c>
      <c r="C2" s="568"/>
      <c r="D2" s="227">
        <v>2</v>
      </c>
      <c r="E2" s="228" t="s">
        <v>306</v>
      </c>
      <c r="F2" s="589"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289">
        <v>5</v>
      </c>
      <c r="E3" s="230" t="s">
        <v>306</v>
      </c>
      <c r="F3" s="590"/>
      <c r="G3" s="592"/>
      <c r="H3" s="592"/>
      <c r="I3" s="592"/>
      <c r="J3" s="594"/>
      <c r="K3" s="552"/>
      <c r="L3" s="553"/>
      <c r="M3" s="553"/>
      <c r="N3" s="553"/>
      <c r="O3" s="554"/>
    </row>
    <row r="4" spans="1:15" ht="15" customHeight="1" thickBot="1">
      <c r="A4" s="564"/>
      <c r="B4" s="583" t="s">
        <v>396</v>
      </c>
      <c r="C4" s="584"/>
      <c r="D4" s="587" t="s">
        <v>399</v>
      </c>
      <c r="E4" s="588"/>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c r="A5" s="565"/>
      <c r="B5" s="569" t="s">
        <v>303</v>
      </c>
      <c r="C5" s="570"/>
      <c r="D5" s="301">
        <v>3</v>
      </c>
      <c r="E5" s="229" t="s">
        <v>304</v>
      </c>
      <c r="F5" s="290"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15</v>
      </c>
      <c r="E6" s="229" t="s">
        <v>306</v>
      </c>
      <c r="F6" s="296"/>
      <c r="G6" s="297"/>
      <c r="H6" s="297"/>
      <c r="I6" s="297"/>
      <c r="J6" s="298"/>
      <c r="K6" s="552"/>
      <c r="L6" s="553"/>
      <c r="M6" s="553"/>
      <c r="N6" s="553"/>
      <c r="O6" s="554"/>
    </row>
    <row r="7" spans="1:15" ht="15" customHeight="1">
      <c r="A7" s="565"/>
      <c r="B7" s="571" t="s">
        <v>307</v>
      </c>
      <c r="C7" s="572"/>
      <c r="D7" s="231">
        <f>D5*(D3-2*COUNTIF(D4,"oui"))</f>
        <v>9</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6</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73.5" customHeight="1" thickBot="1">
      <c r="A10" s="566"/>
      <c r="B10" s="577" t="str">
        <f>'Suivi de Formules'!F2</f>
        <v xml:space="preserve">A2 Analyser le système
A3 Caractériser les écarts
B1 Identifier et caractériser les grandeurs agissant sur un système
</v>
      </c>
      <c r="C10" s="578"/>
      <c r="D10" s="578"/>
      <c r="E10" s="578"/>
      <c r="F10" s="578" t="str">
        <f>'Suivi de Formules'!F3</f>
        <v>B3 Résoudre et Simuler
B4 Valider un modèle
D2 Mettre en œuvre une communication</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135.75" customHeight="1" thickBot="1">
      <c r="A12" s="565"/>
      <c r="B12" s="580" t="str">
        <f>'Suivi de Formules'!F4</f>
        <v xml:space="preserve">Système, Frontière d’étude, Environnement
Architectures fonctionnelle et organique d’un système
Matière d’œuvre, valeur ajoutée, flux
Énergie et puissances
Principes fondamentaux d’étude des circuits
</v>
      </c>
      <c r="C12" s="581"/>
      <c r="D12" s="581"/>
      <c r="E12" s="581"/>
      <c r="F12" s="581" t="str">
        <f>'Suivi de Formules'!F5</f>
        <v>Production de documents
Analyse des écarts
Paramètres d’une simulation
Grandeurs influentes d’un modèle
Modèle de connaissance</v>
      </c>
      <c r="G12" s="581"/>
      <c r="H12" s="581"/>
      <c r="I12" s="581"/>
      <c r="J12" s="582"/>
    </row>
    <row r="13" spans="1:15">
      <c r="A13" s="395"/>
      <c r="B13" s="625" t="s">
        <v>311</v>
      </c>
      <c r="C13" s="602"/>
      <c r="D13" s="602"/>
      <c r="E13" s="602"/>
      <c r="F13" s="602"/>
      <c r="G13" s="602"/>
      <c r="H13" s="602"/>
      <c r="I13" s="602"/>
      <c r="J13" s="603"/>
    </row>
    <row r="14" spans="1:15" ht="54.75" customHeight="1">
      <c r="A14" s="396"/>
      <c r="B14" s="407" t="s">
        <v>431</v>
      </c>
      <c r="C14" s="341" t="s">
        <v>430</v>
      </c>
      <c r="D14" s="341" t="s">
        <v>437</v>
      </c>
      <c r="E14" s="341"/>
      <c r="F14" s="389"/>
      <c r="G14" s="341"/>
      <c r="H14" s="341"/>
      <c r="I14" s="341"/>
      <c r="J14" s="387"/>
    </row>
    <row r="15" spans="1:15">
      <c r="A15" s="397" t="s">
        <v>312</v>
      </c>
      <c r="B15" s="303" t="s">
        <v>464</v>
      </c>
      <c r="C15" s="303" t="s">
        <v>436</v>
      </c>
      <c r="D15" s="303" t="s">
        <v>489</v>
      </c>
      <c r="E15" s="303"/>
      <c r="F15" s="389"/>
      <c r="G15" s="303"/>
      <c r="H15" s="303"/>
      <c r="I15" s="241"/>
      <c r="J15" s="242"/>
    </row>
    <row r="16" spans="1:15" ht="227.25" customHeight="1">
      <c r="A16" s="397" t="s">
        <v>313</v>
      </c>
      <c r="B16" s="303" t="s">
        <v>552</v>
      </c>
      <c r="C16" s="303" t="s">
        <v>553</v>
      </c>
      <c r="D16" s="303" t="s">
        <v>571</v>
      </c>
      <c r="E16" s="303"/>
      <c r="F16" s="389"/>
      <c r="G16" s="303"/>
      <c r="H16" s="303"/>
      <c r="I16" s="303"/>
      <c r="J16" s="304"/>
    </row>
    <row r="17" spans="1:10">
      <c r="A17" s="397" t="s">
        <v>314</v>
      </c>
      <c r="B17" s="303" t="s">
        <v>434</v>
      </c>
      <c r="C17" s="303" t="s">
        <v>249</v>
      </c>
      <c r="D17" s="303" t="s">
        <v>249</v>
      </c>
      <c r="E17" s="303"/>
      <c r="F17" s="389"/>
      <c r="G17" s="303"/>
      <c r="H17" s="303"/>
      <c r="I17" s="303"/>
      <c r="J17" s="304"/>
    </row>
    <row r="18" spans="1:10">
      <c r="A18" s="397" t="s">
        <v>315</v>
      </c>
      <c r="B18" s="303"/>
      <c r="C18" s="303"/>
      <c r="D18" s="303"/>
      <c r="E18" s="303"/>
      <c r="F18" s="303"/>
      <c r="G18" s="303"/>
      <c r="H18" s="303"/>
      <c r="I18" s="303"/>
      <c r="J18" s="304"/>
    </row>
    <row r="19" spans="1:10">
      <c r="A19" s="397" t="s">
        <v>316</v>
      </c>
      <c r="B19" s="303"/>
      <c r="C19" s="303"/>
      <c r="D19" s="303"/>
      <c r="E19" s="303"/>
      <c r="F19" s="303"/>
      <c r="G19" s="303"/>
      <c r="H19" s="303"/>
      <c r="I19" s="303"/>
      <c r="J19" s="304"/>
    </row>
    <row r="20" spans="1:10" ht="71.25" customHeight="1">
      <c r="A20" s="397" t="s">
        <v>317</v>
      </c>
      <c r="B20" s="388" t="s">
        <v>554</v>
      </c>
      <c r="C20" s="388"/>
      <c r="D20" s="303" t="s">
        <v>556</v>
      </c>
      <c r="E20" s="303"/>
      <c r="F20" s="303"/>
      <c r="G20" s="303"/>
      <c r="H20" s="303"/>
      <c r="I20" s="303"/>
      <c r="J20" s="304"/>
    </row>
    <row r="21" spans="1:10" ht="24">
      <c r="A21" s="397" t="s">
        <v>318</v>
      </c>
      <c r="B21" s="303" t="s">
        <v>457</v>
      </c>
      <c r="C21" s="303"/>
      <c r="D21" s="303"/>
      <c r="E21" s="303"/>
      <c r="F21" s="303"/>
      <c r="G21" s="303"/>
      <c r="H21" s="303"/>
      <c r="I21" s="303"/>
      <c r="J21" s="304"/>
    </row>
    <row r="22" spans="1:10">
      <c r="A22" s="397" t="s">
        <v>319</v>
      </c>
      <c r="B22" s="303" t="s">
        <v>555</v>
      </c>
      <c r="C22" s="303"/>
      <c r="D22" s="303"/>
      <c r="E22" s="303"/>
      <c r="F22" s="303"/>
      <c r="G22" s="303"/>
      <c r="H22" s="303"/>
      <c r="I22" s="303"/>
      <c r="J22" s="304"/>
    </row>
    <row r="23" spans="1:10" ht="24">
      <c r="A23" s="397" t="s">
        <v>320</v>
      </c>
      <c r="B23" s="303" t="s">
        <v>493</v>
      </c>
      <c r="C23" s="303"/>
      <c r="D23" s="303"/>
      <c r="E23" s="303"/>
      <c r="F23" s="303"/>
      <c r="G23" s="303"/>
      <c r="H23" s="303"/>
      <c r="I23" s="303"/>
      <c r="J23" s="304"/>
    </row>
    <row r="24" spans="1:10" ht="24.75" thickBot="1">
      <c r="A24" s="398" t="s">
        <v>321</v>
      </c>
      <c r="B24" s="333" t="s">
        <v>458</v>
      </c>
      <c r="C24" s="333"/>
      <c r="D24" s="333"/>
      <c r="E24" s="333"/>
      <c r="F24" s="333"/>
      <c r="G24" s="333"/>
      <c r="H24" s="333"/>
      <c r="I24" s="333"/>
      <c r="J24" s="334"/>
    </row>
    <row r="25" spans="1:10">
      <c r="A25" s="619"/>
      <c r="B25" s="602" t="s">
        <v>383</v>
      </c>
      <c r="C25" s="602"/>
      <c r="D25" s="602"/>
      <c r="E25" s="602"/>
      <c r="F25" s="602"/>
      <c r="G25" s="602"/>
      <c r="H25" s="602"/>
      <c r="I25" s="602"/>
      <c r="J25" s="603"/>
    </row>
    <row r="26" spans="1:10" ht="12" customHeight="1">
      <c r="A26" s="620"/>
      <c r="B26" s="614" t="str">
        <f>'Suivi de Formules'!F6</f>
        <v>IndicA2</v>
      </c>
      <c r="C26" s="616" t="s">
        <v>343</v>
      </c>
      <c r="D26" s="616"/>
      <c r="E26" s="616"/>
      <c r="F26" s="616"/>
      <c r="G26" s="616"/>
      <c r="H26" s="616"/>
      <c r="I26" s="616"/>
      <c r="J26" s="617"/>
    </row>
    <row r="27" spans="1:10" ht="12" customHeight="1">
      <c r="A27" s="620"/>
      <c r="B27" s="615"/>
      <c r="C27" s="616"/>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22.5" customHeight="1">
      <c r="A31" s="620"/>
      <c r="B31" s="614" t="str">
        <f>IF($B26="IndicA1",IF(OR('Rel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competences'!H$16&lt;&gt;"","IndicD2","")))))),IF($B26="IndicB3",IF('Rel Sequencences competences'!H$12&lt;&gt;"","IndicB4",IF('Rel Sequencences competences'!H$13&lt;&gt;"","IndicC1",IF('Rel Sequencences competences'!H$14&lt;&gt;"","IndicC2",IF('Rel Sequencences competences'!H$15&lt;&gt;"","IndicD1",IF('Rel Sequencences competences'!H$16&lt;&gt;"","IndicD2",""))))),IF($B26="IndicB4",IF('Rel Sequencences competences'!H$13&lt;&gt;"","IndicC1",IF('Rel Sequencences competences'!H$14&lt;&gt;"","IndicC2",IF('Rel Sequencences competences'!H$15&lt;&gt;"","IndicD1",IF('Rel Sequencences competences'!H$16&lt;&gt;"","IndicD2","")))),IF($B26="IndicC1",IF('Rel Sequencences competences'!H$14&lt;&gt;"","IndicC2",IF('Rel Sequencences competences'!H$15&lt;&gt;"","IndicD1",IF('Rel Sequencences competences'!H$16&lt;&gt;"","IndicD2",""))),IF($B26="IndicC2",IF('Rel Sequencences competences'!H$15&lt;&gt;"","IndicD1",IF('Rel Sequencences competences'!H$16&lt;&gt;"","IndicD2","")),IF($B26="IndicD1",IF('Rel Sequencences competences'!H$16&lt;&gt;"","IndicD2",""),""))))))))))</f>
        <v>IndicA3</v>
      </c>
      <c r="C31" s="616" t="s">
        <v>351</v>
      </c>
      <c r="D31" s="616"/>
      <c r="E31" s="616"/>
      <c r="F31" s="616"/>
      <c r="G31" s="616"/>
      <c r="H31" s="616"/>
      <c r="I31" s="616"/>
      <c r="J31" s="617"/>
    </row>
    <row r="32" spans="1:10" ht="23.25"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t="s">
        <v>353</v>
      </c>
      <c r="D32" s="616"/>
      <c r="E32" s="616"/>
      <c r="F32" s="616"/>
      <c r="G32" s="616"/>
      <c r="H32" s="616"/>
      <c r="I32" s="616"/>
      <c r="J32" s="617"/>
    </row>
    <row r="33" spans="1:10" ht="27.75"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t="s">
        <v>544</v>
      </c>
      <c r="D33" s="616"/>
      <c r="E33" s="616"/>
      <c r="F33" s="616"/>
      <c r="G33" s="616"/>
      <c r="H33" s="616"/>
      <c r="I33" s="616"/>
      <c r="J33" s="617"/>
    </row>
    <row r="34" spans="1:10" ht="24.75"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t="s">
        <v>543</v>
      </c>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12" customHeight="1">
      <c r="A36" s="620"/>
      <c r="B36" s="614" t="str">
        <f>IF($B31="IndicA1",IF(OR('Rel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competences'!H$16&lt;&gt;"","IndicD2","")))))))))),IF($B31="IndicA2",IF('Rel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competences'!H$16&lt;&gt;"","IndicD2",""))))))))),IF($B31="IndicA3",IF('Rel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competences'!H$16&lt;&gt;"","IndicD2","")))))))),IF($B31="IndicB1",IF('Rel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competences'!H$16&lt;&gt;"","IndicD2",""))))))),IF($B31="IndicB2",IF(OR('Rel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competences'!H$16&lt;&gt;"","IndicD2","")))))),IF($B31="IndicB3",IF('Rel Sequencences competences'!H$12&lt;&gt;"","IndicB4",IF('Rel Sequencences competences'!H$13&lt;&gt;"","IndicC1",IF('Rel Sequencences competences'!H$14&lt;&gt;"","IndicC2",IF('Rel Sequencences competences'!H$15&lt;&gt;"","IndicD1",IF('Rel Sequencences competences'!H$16&lt;&gt;"","IndicD2",""))))),IF($B31="IndicB4",IF('Rel Sequencences competences'!H$13&lt;&gt;"","IndicC1",IF('Rel Sequencences competences'!H$14&lt;&gt;"","IndicC2",IF('Rel Sequencences competences'!H$15&lt;&gt;"","IndicD1",IF('Rel Sequencences competences'!H$16&lt;&gt;"","IndicD2","")))),IF($B31="IndicC1",IF('Rel Sequencences competences'!H$14&lt;&gt;"","IndicC2",IF('Rel Sequencences competences'!H$15&lt;&gt;"","IndicD1",IF('Rel Sequencences competences'!H$16&lt;&gt;"","IndicD2",""))),IF($B31="IndicC2",IF('Rel Sequencences competences'!H$15&lt;&gt;"","IndicD1",IF('Rel Sequencences competences'!H$16&lt;&gt;"","IndicD2","")),IF($B31="IndicD1",IF('Rel Sequencences competences'!H$16&lt;&gt;"","IndicD2",""),""))))))))))</f>
        <v>IndicB1</v>
      </c>
      <c r="C36" s="616" t="s">
        <v>354</v>
      </c>
      <c r="D36" s="616"/>
      <c r="E36" s="616"/>
      <c r="F36" s="616"/>
      <c r="G36" s="616"/>
      <c r="H36" s="616"/>
      <c r="I36" s="616"/>
      <c r="J36" s="617"/>
    </row>
    <row r="37" spans="1:10" ht="24.75"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t="s">
        <v>358</v>
      </c>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28.5" customHeight="1">
      <c r="A41" s="620"/>
      <c r="B41" s="614" t="str">
        <f>IF($B36="IndicA1",IF(OR('Rel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competences'!H$16&lt;&gt;"","IndicD2","")))))),IF($B36="IndicB3",IF('Rel Sequencences competences'!H$12&lt;&gt;"","IndicB4",IF('Rel Sequencences competences'!H$13&lt;&gt;"","IndicC1",IF('Rel Sequencences competences'!H$14&lt;&gt;"","IndicC2",IF('Rel Sequencences competences'!H$15&lt;&gt;"","IndicD1",IF('Rel Sequencences competences'!H$16&lt;&gt;"","IndicD2",""))))),IF($B36="IndicB4",IF('Rel Sequencences competences'!H$13&lt;&gt;"","IndicC1",IF('Rel Sequencences competences'!H$14&lt;&gt;"","IndicC2",IF('Rel Sequencences competences'!H$15&lt;&gt;"","IndicD1",IF('Rel Sequencences competences'!H$16&lt;&gt;"","IndicD2","")))),IF($B36="IndicC1",IF('Rel Sequencences competences'!H$14&lt;&gt;"","IndicC2",IF('Rel Sequencences competences'!H$15&lt;&gt;"","IndicD1",IF('Rel Sequencences competences'!H$16&lt;&gt;"","IndicD2",""))),IF($B36="IndicC2",IF('Rel Sequencences competences'!H$15&lt;&gt;"","IndicD1",IF('Rel Sequencences competences'!H$16&lt;&gt;"","IndicD2","")),IF($B36="IndicD1",IF('Rel Sequencences competences'!H$16&lt;&gt;"","IndicD2",""),""))))))))))</f>
        <v>IndicB3</v>
      </c>
      <c r="C41" s="616" t="s">
        <v>516</v>
      </c>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t="s">
        <v>517</v>
      </c>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24.75" customHeight="1">
      <c r="A46" s="620"/>
      <c r="B46" s="614" t="str">
        <f>IF($B41="IndicA1",IF(OR('Rel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competences'!H$16&lt;&gt;"","IndicD2","")))))))))),IF($B41="IndicA2",IF('Rel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competences'!H$16&lt;&gt;"","IndicD2",""))))))))),IF($B41="IndicA3",IF('Rel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competences'!H$16&lt;&gt;"","IndicD2","")))))))),IF($B41="IndicB1",IF('Rel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competences'!H$16&lt;&gt;"","IndicD2",""))))))),IF($B41="IndicB2",IF(OR('Rel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competences'!H$16&lt;&gt;"","IndicD2","")))))),IF($B41="IndicB3",IF('Rel Sequencences competences'!H$12&lt;&gt;"","IndicB4",IF('Rel Sequencences competences'!H$13&lt;&gt;"","IndicC1",IF('Rel Sequencences competences'!H$14&lt;&gt;"","IndicC2",IF('Rel Sequencences competences'!H$15&lt;&gt;"","IndicD1",IF('Rel Sequencences competences'!H$16&lt;&gt;"","IndicD2",""))))),IF($B41="IndicB4",IF('Rel Sequencences competences'!H$13&lt;&gt;"","IndicC1",IF('Rel Sequencences competences'!H$14&lt;&gt;"","IndicC2",IF('Rel Sequencences competences'!H$15&lt;&gt;"","IndicD1",IF('Rel Sequencences competences'!H$16&lt;&gt;"","IndicD2","")))),IF($B41="IndicC1",IF('Rel Sequencences competences'!H$14&lt;&gt;"","IndicC2",IF('Rel Sequencences competences'!H$15&lt;&gt;"","IndicD1",IF('Rel Sequencences competences'!H$16&lt;&gt;"","IndicD2",""))),IF($B41="IndicC2",IF('Rel Sequencences competences'!H$15&lt;&gt;"","IndicD1",IF('Rel Sequencences competences'!H$16&lt;&gt;"","IndicD2","")),IF($B41="IndicD1",IF('Rel Sequencences competences'!H$16&lt;&gt;"","IndicD2",""),""))))))))))</f>
        <v>IndicB4</v>
      </c>
      <c r="C46" s="616" t="s">
        <v>518</v>
      </c>
      <c r="D46" s="616"/>
      <c r="E46" s="616"/>
      <c r="F46" s="616"/>
      <c r="G46" s="616"/>
      <c r="H46" s="616"/>
      <c r="I46" s="616"/>
      <c r="J46" s="617"/>
    </row>
    <row r="47" spans="1:10" ht="12"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t="s">
        <v>519</v>
      </c>
      <c r="D47" s="616"/>
      <c r="E47" s="616"/>
      <c r="F47" s="616"/>
      <c r="G47" s="616"/>
      <c r="H47" s="616"/>
      <c r="I47" s="616"/>
      <c r="J47" s="617"/>
    </row>
    <row r="48" spans="1:10" ht="27.75"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t="s">
        <v>521</v>
      </c>
      <c r="D48" s="616"/>
      <c r="E48" s="616"/>
      <c r="F48" s="616"/>
      <c r="G48" s="616"/>
      <c r="H48" s="616"/>
      <c r="I48" s="616"/>
      <c r="J48" s="617"/>
    </row>
    <row r="49" spans="1:10" ht="28.5"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t="s">
        <v>523</v>
      </c>
      <c r="D49" s="616"/>
      <c r="E49" s="616"/>
      <c r="F49" s="616"/>
      <c r="G49" s="616"/>
      <c r="H49" s="616"/>
      <c r="I49" s="616"/>
      <c r="J49" s="617"/>
    </row>
    <row r="50" spans="1:10" ht="12" customHeight="1" thickBo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20"/>
      <c r="B51" s="614" t="str">
        <f>IF($B46="IndicA1",IF(OR('Rel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competences'!H$16&lt;&gt;"","IndicD2","")))))),IF($B46="IndicB3",IF('Rel Sequencences competences'!H$12&lt;&gt;"","IndicB4",IF('Rel Sequencences competences'!H$13&lt;&gt;"","IndicC1",IF('Rel Sequencences competences'!H$14&lt;&gt;"","IndicC2",IF('Rel Sequencences competences'!H$15&lt;&gt;"","IndicD1",IF('Rel Sequencences competences'!H$16&lt;&gt;"","IndicD2",""))))),IF($B46="IndicB4",IF('Rel Sequencences competences'!H$13&lt;&gt;"","IndicC1",IF('Rel Sequencences competences'!H$14&lt;&gt;"","IndicC2",IF('Rel Sequencences competences'!H$15&lt;&gt;"","IndicD1",IF('Rel Sequencences competences'!H$16&lt;&gt;"","IndicD2","")))),IF($B46="IndicC1",IF('Rel Sequencences competences'!H$14&lt;&gt;"","IndicC2",IF('Rel Sequencences competences'!H$15&lt;&gt;"","IndicD1",IF('Rel Sequencences competences'!H$16&lt;&gt;"","IndicD2",""))),IF($B46="IndicC2",IF('Rel Sequencences competences'!H$15&lt;&gt;"","IndicD1",IF('Rel Sequencences competences'!H$16&lt;&gt;"","IndicD2","")),IF($B46="IndicD1",IF('Rel Sequencences competences'!H$16&lt;&gt;"","IndicD2",""),""))))))))))</f>
        <v>IndicD2</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20"/>
      <c r="B56" s="614" t="str">
        <f>IF($B51="IndicA1",IF(OR('Rel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competences'!H$16&lt;&gt;"","IndicD2","")))))))))),IF($B51="IndicA2",IF('Rel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competences'!H$16&lt;&gt;"","IndicD2",""))))))))),IF($B51="IndicA3",IF('Rel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competences'!H$16&lt;&gt;"","IndicD2","")))))))),IF($B51="IndicB1",IF('Rel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competences'!H$16&lt;&gt;"","IndicD2",""))))))),IF($B51="IndicB2",IF(OR('Rel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competences'!H$16&lt;&gt;"","IndicD2","")))))),IF($B51="IndicB3",IF('Rel Sequencences competences'!H$12&lt;&gt;"","IndicB4",IF('Rel Sequencences competences'!H$13&lt;&gt;"","IndicC1",IF('Rel Sequencences competences'!H$14&lt;&gt;"","IndicC2",IF('Rel Sequencences competences'!H$15&lt;&gt;"","IndicD1",IF('Rel Sequencences competences'!H$16&lt;&gt;"","IndicD2",""))))),IF($B51="IndicB4",IF('Rel Sequencences competences'!H$13&lt;&gt;"","IndicC1",IF('Rel Sequencences competences'!H$14&lt;&gt;"","IndicC2",IF('Rel Sequencences competences'!H$15&lt;&gt;"","IndicD1",IF('Rel Sequencences competences'!H$16&lt;&gt;"","IndicD2","")))),IF($B51="IndicC1",IF('Rel Sequencences competences'!H$14&lt;&gt;"","IndicC2",IF('Rel Sequencences competences'!H$15&lt;&gt;"","IndicD1",IF('Rel Sequencences competences'!H$16&lt;&gt;"","IndicD2",""))),IF($B51="IndicC2",IF('Rel Sequencences competences'!H$15&lt;&gt;"","IndicD1",IF('Rel Sequencences competences'!H$16&lt;&gt;"","IndicD2","")),IF($B51="IndicD1",IF('Rel Sequencences competences'!H$16&lt;&gt;"","IndicD2",""),""))))))))))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20"/>
      <c r="B61" s="614" t="str">
        <f>IF($B56="IndicA1",IF(OR('Rel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competences'!H$16&lt;&gt;"","IndicD2","")))))),IF($B56="IndicB3",IF('Rel Sequencences competences'!H$12&lt;&gt;"","IndicB4",IF('Rel Sequencences competences'!H$13&lt;&gt;"","IndicC1",IF('Rel Sequencences competences'!H$14&lt;&gt;"","IndicC2",IF('Rel Sequencences competences'!H$15&lt;&gt;"","IndicD1",IF('Rel Sequencences competences'!H$16&lt;&gt;"","IndicD2",""))))),IF($B56="IndicB4",IF('Rel Sequencences competences'!H$13&lt;&gt;"","IndicC1",IF('Rel Sequencences competences'!H$14&lt;&gt;"","IndicC2",IF('Rel Sequencences competences'!H$15&lt;&gt;"","IndicD1",IF('Rel Sequencences competences'!H$16&lt;&gt;"","IndicD2","")))),IF($B56="IndicC1",IF('Rel Sequencences competences'!H$14&lt;&gt;"","IndicC2",IF('Rel Sequencences competences'!H$15&lt;&gt;"","IndicD1",IF('Rel Sequencences competences'!H$16&lt;&gt;"","IndicD2",""))),IF($B56="IndicC2",IF('Rel Sequencences competences'!H$15&lt;&gt;"","IndicD1",IF('Rel Sequencences competences'!H$16&lt;&gt;"","IndicD2","")),IF($B56="IndicD1",IF('Rel Sequencences competences'!H$16&lt;&gt;"","IndicD2",""),""))))))))))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20"/>
      <c r="B66" s="614" t="str">
        <f>IF($B61="IndicA1",IF(OR('Rel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competences'!H$16&lt;&gt;"","IndicD2","")))))))))),IF($B61="IndicA2",IF('Rel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competences'!H$16&lt;&gt;"","IndicD2",""))))))))),IF($B61="IndicA3",IF('Rel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competences'!H$16&lt;&gt;"","IndicD2","")))))))),IF($B61="IndicB1",IF('Rel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competences'!H$16&lt;&gt;"","IndicD2",""))))))),IF($B61="IndicB2",IF(OR('Rel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competences'!H$16&lt;&gt;"","IndicD2","")))))),IF($B61="IndicB3",IF('Rel Sequencences competences'!H$12&lt;&gt;"","IndicB4",IF('Rel Sequencences competences'!H$13&lt;&gt;"","IndicC1",IF('Rel Sequencences competences'!H$14&lt;&gt;"","IndicC2",IF('Rel Sequencences competences'!H$15&lt;&gt;"","IndicD1",IF('Rel Sequencences competences'!H$16&lt;&gt;"","IndicD2",""))))),IF($B61="IndicB4",IF('Rel Sequencences competences'!H$13&lt;&gt;"","IndicC1",IF('Rel Sequencences competences'!H$14&lt;&gt;"","IndicC2",IF('Rel Sequencences competences'!H$15&lt;&gt;"","IndicD1",IF('Rel Sequencences competences'!H$16&lt;&gt;"","IndicD2","")))),IF($B61="IndicC1",IF('Rel Sequencences competences'!H$14&lt;&gt;"","IndicC2",IF('Rel Sequencences competences'!H$15&lt;&gt;"","IndicD1",IF('Rel Sequencences competences'!H$16&lt;&gt;"","IndicD2",""))),IF($B61="IndicC2",IF('Rel Sequencences competences'!H$15&lt;&gt;"","IndicD1",IF('Rel Sequencences competences'!H$16&lt;&gt;"","IndicD2","")),IF($B61="IndicD1",IF('Rel Sequencences competences'!H$16&lt;&gt;"","IndicD2",""),""))))))))))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20"/>
      <c r="B71" s="614" t="str">
        <f>IF($B66="IndicA1",IF(OR('Rel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competences'!H$16&lt;&gt;"","IndicD2","")))))),IF($B66="IndicB3",IF('Rel Sequencences competences'!H$12&lt;&gt;"","IndicB4",IF('Rel Sequencences competences'!H$13&lt;&gt;"","IndicC1",IF('Rel Sequencences competences'!H$14&lt;&gt;"","IndicC2",IF('Rel Sequencences competences'!H$15&lt;&gt;"","IndicD1",IF('Rel Sequencences competences'!H$16&lt;&gt;"","IndicD2",""))))),IF($B66="IndicB4",IF('Rel Sequencences competences'!H$13&lt;&gt;"","IndicC1",IF('Rel Sequencences competences'!H$14&lt;&gt;"","IndicC2",IF('Rel Sequencences competences'!H$15&lt;&gt;"","IndicD1",IF('Rel Sequencences competences'!H$16&lt;&gt;"","IndicD2","")))),IF($B66="IndicC1",IF('Rel Sequencences competences'!H$14&lt;&gt;"","IndicC2",IF('Rel Sequencences competences'!H$15&lt;&gt;"","IndicD1",IF('Rel Sequencences competences'!H$16&lt;&gt;"","IndicD2",""))),IF($B66="IndicC2",IF('Rel Sequencences competences'!H$15&lt;&gt;"","IndicD1",IF('Rel Sequencences competences'!H$16&lt;&gt;"","IndicD2","")),IF($B66="IndicD1",IF('Rel Sequencences competences'!H$16&lt;&gt;"","IndicD2",""),""))))))))))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20"/>
      <c r="B76" s="614" t="str">
        <f>IF($B71="IndicA1",IF(OR('Rel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competences'!H$16&lt;&gt;"","IndicD2","")))))))))),IF($B71="IndicA2",IF('Rel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competences'!H$16&lt;&gt;"","IndicD2",""))))))))),IF($B71="IndicA3",IF('Rel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competences'!H$16&lt;&gt;"","IndicD2","")))))))),IF($B71="IndicB1",IF('Rel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competences'!H$16&lt;&gt;"","IndicD2",""))))))),IF($B71="IndicB2",IF(OR('Rel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competences'!H$16&lt;&gt;"","IndicD2","")))))),IF($B71="IndicB3",IF('Rel Sequencences competences'!H$12&lt;&gt;"","IndicB4",IF('Rel Sequencences competences'!H$13&lt;&gt;"","IndicC1",IF('Rel Sequencences competences'!H$14&lt;&gt;"","IndicC2",IF('Rel Sequencences competences'!H$15&lt;&gt;"","IndicD1",IF('Rel Sequencences competences'!H$16&lt;&gt;"","IndicD2",""))))),IF($B71="IndicB4",IF('Rel Sequencences competences'!H$13&lt;&gt;"","IndicC1",IF('Rel Sequencences competences'!H$14&lt;&gt;"","IndicC2",IF('Rel Sequencences competences'!H$15&lt;&gt;"","IndicD1",IF('Rel Sequencences competences'!H$16&lt;&gt;"","IndicD2","")))),IF($B71="IndicC1",IF('Rel Sequencences competences'!H$14&lt;&gt;"","IndicC2",IF('Rel Sequencences competences'!H$15&lt;&gt;"","IndicD1",IF('Rel Sequencences competences'!H$16&lt;&gt;"","IndicD2",""))),IF($B71="IndicC2",IF('Rel Sequencences competences'!H$15&lt;&gt;"","IndicD1",IF('Rel Sequencences competences'!H$16&lt;&gt;"","IndicD2","")),IF($B71="IndicD1",IF('Rel Sequencences competences'!H$16&lt;&gt;"","IndicD2",""),""))))))))))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515</v>
      </c>
      <c r="C83" s="610"/>
      <c r="D83" s="610"/>
      <c r="E83" s="611"/>
      <c r="F83" s="612" t="s">
        <v>502</v>
      </c>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F7:J8">
    <cfRule type="containsText" dxfId="27" priority="2" operator="containsText" text="h">
      <formula>NOT(ISERROR(SEARCH("h",F4)))</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4:E14 G14:J14">
      <formula1>Activites</formula1>
    </dataValidation>
    <dataValidation type="list" allowBlank="1" showInputMessage="1" showErrorMessage="1" sqref="G17:J17 B17:E17">
      <formula1>Eleve</formula1>
    </dataValidation>
  </dataValidations>
  <pageMargins left="0.2" right="0.21" top="0.46" bottom="0.4" header="0.31496062992125984" footer="0.31496062992125984"/>
  <pageSetup paperSize="9" scale="61" orientation="portrait" horizontalDpi="4294967293" verticalDpi="0" r:id="rId1"/>
</worksheet>
</file>

<file path=xl/worksheets/sheet14.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3" zoomScale="115" zoomScaleNormal="115" workbookViewId="0">
      <selection activeCell="B31" sqref="B31:B35"/>
    </sheetView>
  </sheetViews>
  <sheetFormatPr baseColWidth="10" defaultRowHeight="15"/>
  <cols>
    <col min="1" max="1" width="10.140625" customWidth="1"/>
    <col min="2" max="10" width="12.7109375" customWidth="1"/>
    <col min="11" max="11" width="7.42578125" customWidth="1"/>
    <col min="12" max="12" width="5.42578125" customWidth="1"/>
    <col min="13" max="13" width="4.42578125" customWidth="1"/>
    <col min="14" max="14" width="6" customWidth="1"/>
    <col min="15" max="15" width="7.140625" customWidth="1"/>
  </cols>
  <sheetData>
    <row r="1" spans="1:15" ht="28.5" customHeight="1" thickBot="1">
      <c r="A1" s="558" t="s">
        <v>302</v>
      </c>
      <c r="B1" s="559"/>
      <c r="C1" s="300" t="str">
        <f>'Rel Connaissances Sequences '!H3</f>
        <v>Ssi1-6</v>
      </c>
      <c r="D1" s="560" t="str">
        <f>'Rel Connaissances Sequences '!H1</f>
        <v>De l'usage d'un produit aux paramètres de sa conception.</v>
      </c>
      <c r="E1" s="561"/>
      <c r="F1" s="561"/>
      <c r="G1" s="561"/>
      <c r="H1" s="561"/>
      <c r="I1" s="561"/>
      <c r="J1" s="562"/>
      <c r="K1" s="549" t="s">
        <v>587</v>
      </c>
      <c r="L1" s="550"/>
      <c r="M1" s="550"/>
      <c r="N1" s="550"/>
      <c r="O1" s="551"/>
    </row>
    <row r="2" spans="1:15" ht="15" customHeight="1">
      <c r="A2" s="563" t="s">
        <v>440</v>
      </c>
      <c r="B2" s="567" t="s">
        <v>397</v>
      </c>
      <c r="C2" s="568"/>
      <c r="D2" s="307">
        <v>2</v>
      </c>
      <c r="E2" s="308" t="s">
        <v>306</v>
      </c>
      <c r="F2" s="628"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305">
        <v>5</v>
      </c>
      <c r="E3" s="309" t="s">
        <v>306</v>
      </c>
      <c r="F3" s="629"/>
      <c r="G3" s="592"/>
      <c r="H3" s="592"/>
      <c r="I3" s="592"/>
      <c r="J3" s="594"/>
      <c r="K3" s="552"/>
      <c r="L3" s="553"/>
      <c r="M3" s="553"/>
      <c r="N3" s="553"/>
      <c r="O3" s="554"/>
    </row>
    <row r="4" spans="1:15" ht="15" customHeight="1">
      <c r="A4" s="564"/>
      <c r="B4" s="585" t="s">
        <v>396</v>
      </c>
      <c r="C4" s="586"/>
      <c r="D4" s="630" t="s">
        <v>399</v>
      </c>
      <c r="E4" s="631"/>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thickBot="1">
      <c r="A5" s="565"/>
      <c r="B5" s="583" t="s">
        <v>303</v>
      </c>
      <c r="C5" s="584"/>
      <c r="D5" s="306">
        <v>1</v>
      </c>
      <c r="E5" s="310" t="s">
        <v>304</v>
      </c>
      <c r="F5" s="299"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5</v>
      </c>
      <c r="E6" s="229" t="s">
        <v>306</v>
      </c>
      <c r="F6" s="296"/>
      <c r="G6" s="297"/>
      <c r="H6" s="297"/>
      <c r="I6" s="297"/>
      <c r="J6" s="298"/>
      <c r="K6" s="552"/>
      <c r="L6" s="553"/>
      <c r="M6" s="553"/>
      <c r="N6" s="553"/>
      <c r="O6" s="554"/>
    </row>
    <row r="7" spans="1:15" ht="15" customHeight="1">
      <c r="A7" s="565"/>
      <c r="B7" s="571" t="s">
        <v>307</v>
      </c>
      <c r="C7" s="572"/>
      <c r="D7" s="231">
        <f>D5*(D3-2*COUNTIF(D4,"oui"))</f>
        <v>3</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2</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73.5" customHeight="1" thickBot="1">
      <c r="A10" s="566"/>
      <c r="B10" s="577" t="str">
        <f>'Suivi de Formules'!G2</f>
        <v xml:space="preserve">B2 Proposer ou justifier un modèle
</v>
      </c>
      <c r="C10" s="578"/>
      <c r="D10" s="578"/>
      <c r="E10" s="578"/>
      <c r="F10" s="578" t="str">
        <f>'Suivi de Formules'!G3</f>
        <v xml:space="preserve">B4 Valider un modèle
</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135.75" customHeight="1" thickBot="1">
      <c r="A12" s="565"/>
      <c r="B12" s="580" t="str">
        <f>'Suivi de Formules'!G4</f>
        <v xml:space="preserve">Modèle du solide
</v>
      </c>
      <c r="C12" s="581"/>
      <c r="D12" s="581"/>
      <c r="E12" s="581"/>
      <c r="F12" s="581" t="str">
        <f>'Suivi de Formules'!G5</f>
        <v xml:space="preserve">Grandeurs influentes d’un modèle
</v>
      </c>
      <c r="G12" s="581"/>
      <c r="H12" s="581"/>
      <c r="I12" s="581"/>
      <c r="J12" s="582"/>
    </row>
    <row r="13" spans="1:15">
      <c r="A13" s="395"/>
      <c r="B13" s="602" t="s">
        <v>311</v>
      </c>
      <c r="C13" s="602"/>
      <c r="D13" s="602"/>
      <c r="E13" s="602"/>
      <c r="F13" s="602"/>
      <c r="G13" s="602"/>
      <c r="H13" s="602"/>
      <c r="I13" s="602"/>
      <c r="J13" s="603"/>
    </row>
    <row r="14" spans="1:15" ht="24">
      <c r="A14" s="396"/>
      <c r="B14" s="339" t="s">
        <v>431</v>
      </c>
      <c r="C14" s="303" t="s">
        <v>432</v>
      </c>
      <c r="D14" s="303" t="s">
        <v>428</v>
      </c>
      <c r="E14" s="303" t="s">
        <v>579</v>
      </c>
      <c r="F14" s="303" t="s">
        <v>429</v>
      </c>
      <c r="G14" s="303" t="s">
        <v>437</v>
      </c>
      <c r="H14" s="303"/>
      <c r="I14" s="327"/>
      <c r="J14" s="328"/>
    </row>
    <row r="15" spans="1:15">
      <c r="A15" s="397" t="s">
        <v>312</v>
      </c>
      <c r="B15" s="406" t="s">
        <v>580</v>
      </c>
      <c r="C15" s="331" t="s">
        <v>478</v>
      </c>
      <c r="D15" s="303" t="s">
        <v>478</v>
      </c>
      <c r="E15" s="303" t="s">
        <v>436</v>
      </c>
      <c r="F15" s="303" t="s">
        <v>436</v>
      </c>
      <c r="G15" s="327"/>
      <c r="H15" s="327"/>
      <c r="I15" s="327"/>
      <c r="J15" s="328"/>
    </row>
    <row r="16" spans="1:15" ht="192">
      <c r="A16" s="397" t="s">
        <v>313</v>
      </c>
      <c r="B16" s="399"/>
      <c r="C16" s="332" t="s">
        <v>581</v>
      </c>
      <c r="D16" s="303" t="s">
        <v>582</v>
      </c>
      <c r="E16" s="303" t="s">
        <v>583</v>
      </c>
      <c r="F16" s="303" t="s">
        <v>584</v>
      </c>
      <c r="G16" s="303" t="s">
        <v>585</v>
      </c>
      <c r="H16" s="303"/>
      <c r="I16" s="390"/>
      <c r="J16" s="391"/>
    </row>
    <row r="17" spans="1:10">
      <c r="A17" s="397" t="s">
        <v>314</v>
      </c>
      <c r="B17" s="406" t="s">
        <v>249</v>
      </c>
      <c r="C17" s="331" t="s">
        <v>249</v>
      </c>
      <c r="D17" s="327" t="s">
        <v>434</v>
      </c>
      <c r="E17" s="327" t="s">
        <v>434</v>
      </c>
      <c r="F17" s="327" t="s">
        <v>434</v>
      </c>
      <c r="G17" s="327" t="s">
        <v>434</v>
      </c>
      <c r="H17" s="327"/>
      <c r="I17" s="327"/>
      <c r="J17" s="328"/>
    </row>
    <row r="18" spans="1:10">
      <c r="A18" s="397" t="s">
        <v>315</v>
      </c>
      <c r="B18" s="408"/>
      <c r="C18" s="390"/>
      <c r="D18" s="390"/>
      <c r="E18" s="390"/>
      <c r="F18" s="409"/>
      <c r="G18" s="409"/>
      <c r="H18" s="327"/>
      <c r="I18" s="327"/>
      <c r="J18" s="328"/>
    </row>
    <row r="19" spans="1:10">
      <c r="A19" s="397" t="s">
        <v>316</v>
      </c>
      <c r="B19" s="408"/>
      <c r="C19" s="390"/>
      <c r="D19" s="390"/>
      <c r="E19" s="390"/>
      <c r="F19" s="409"/>
      <c r="G19" s="409"/>
      <c r="H19" s="327"/>
      <c r="I19" s="327"/>
      <c r="J19" s="328"/>
    </row>
    <row r="20" spans="1:10" ht="24.75">
      <c r="A20" s="397" t="s">
        <v>317</v>
      </c>
      <c r="B20" s="410"/>
      <c r="C20" s="411"/>
      <c r="D20" s="411"/>
      <c r="E20" s="392" t="s">
        <v>586</v>
      </c>
      <c r="F20" s="411"/>
      <c r="G20" s="411"/>
      <c r="H20" s="411"/>
      <c r="I20" s="411"/>
      <c r="J20" s="412"/>
    </row>
    <row r="21" spans="1:10">
      <c r="A21" s="397" t="s">
        <v>318</v>
      </c>
      <c r="B21" s="410"/>
      <c r="C21" s="411"/>
      <c r="D21" s="411"/>
      <c r="E21" s="392"/>
      <c r="F21" s="392"/>
      <c r="G21" s="411"/>
      <c r="H21" s="411"/>
      <c r="I21" s="411"/>
      <c r="J21" s="412"/>
    </row>
    <row r="22" spans="1:10">
      <c r="A22" s="397" t="s">
        <v>319</v>
      </c>
      <c r="B22" s="410"/>
      <c r="C22" s="411"/>
      <c r="D22" s="411"/>
      <c r="E22" s="392"/>
      <c r="F22" s="411"/>
      <c r="G22" s="411"/>
      <c r="H22" s="411"/>
      <c r="I22" s="411"/>
      <c r="J22" s="412"/>
    </row>
    <row r="23" spans="1:10">
      <c r="A23" s="397" t="s">
        <v>320</v>
      </c>
      <c r="B23" s="410"/>
      <c r="C23" s="411"/>
      <c r="D23" s="411"/>
      <c r="E23" s="411"/>
      <c r="F23" s="411"/>
      <c r="G23" s="411"/>
      <c r="H23" s="411"/>
      <c r="I23" s="411"/>
      <c r="J23" s="412"/>
    </row>
    <row r="24" spans="1:10" ht="15.75" thickBot="1">
      <c r="A24" s="398" t="s">
        <v>321</v>
      </c>
      <c r="B24" s="413"/>
      <c r="C24" s="414"/>
      <c r="D24" s="414"/>
      <c r="E24" s="414"/>
      <c r="F24" s="414"/>
      <c r="G24" s="414"/>
      <c r="H24" s="414"/>
      <c r="I24" s="414"/>
      <c r="J24" s="415"/>
    </row>
    <row r="25" spans="1:10">
      <c r="A25" s="619"/>
      <c r="B25" s="602" t="s">
        <v>383</v>
      </c>
      <c r="C25" s="602"/>
      <c r="D25" s="602"/>
      <c r="E25" s="602"/>
      <c r="F25" s="602"/>
      <c r="G25" s="602"/>
      <c r="H25" s="602"/>
      <c r="I25" s="602"/>
      <c r="J25" s="603"/>
    </row>
    <row r="26" spans="1:10" ht="12" customHeight="1">
      <c r="A26" s="620"/>
      <c r="B26" s="614" t="str">
        <f>'Suivi de Formules'!G6</f>
        <v>IndicB2</v>
      </c>
      <c r="C26" s="616" t="s">
        <v>359</v>
      </c>
      <c r="D26" s="616"/>
      <c r="E26" s="616"/>
      <c r="F26" s="616"/>
      <c r="G26" s="616"/>
      <c r="H26" s="616"/>
      <c r="I26" s="616"/>
      <c r="J26" s="617"/>
    </row>
    <row r="27" spans="1:10" ht="12" customHeight="1">
      <c r="A27" s="620"/>
      <c r="B27" s="615"/>
      <c r="C27" s="616"/>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competences'!I$16&lt;&gt;"","IndicD2","")))))),IF($B26="IndicB3",IF('Rel Sequencences competences'!I$12&lt;&gt;"","IndicB4",IF('Rel Sequencences competences'!I$13&lt;&gt;"","IndicC1",IF('Rel Sequencences competences'!I$14&lt;&gt;"","IndicC2",IF('Rel Sequencences competences'!I$15&lt;&gt;"","IndicD1",IF('Rel Sequencences competences'!I$16&lt;&gt;"","IndicD2",""))))),IF($B26="IndicB4",IF('Rel Sequencences competences'!I$13&lt;&gt;"","IndicC1",IF('Rel Sequencences competences'!I$14&lt;&gt;"","IndicC2",IF('Rel Sequencences competences'!I$15&lt;&gt;"","IndicD1",IF('Rel Sequencences competences'!I$16&lt;&gt;"","IndicD2","")))),IF($B26="IndicC1",IF('Rel Sequencences competences'!I$14&lt;&gt;"","IndicC2",IF('Rel Sequencences competences'!I$15&lt;&gt;"","IndicD1",IF('Rel Sequencences competences'!I$16&lt;&gt;"","IndicD2",""))),IF($B26="IndicC2",IF('Rel Sequencences competences'!I$15&lt;&gt;"","IndicD1",IF('Rel Sequencences competences'!I$16&lt;&gt;"","IndicD2","")),IF($B26="IndicD1",IF('Rel Sequencences competences'!I$16&lt;&gt;"","IndicD2",""),""))))))))))</f>
        <v>IndicB4</v>
      </c>
      <c r="C31" s="616" t="s">
        <v>522</v>
      </c>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2" s="616"/>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3" s="616"/>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5" s="616"/>
      <c r="D35" s="616"/>
      <c r="E35" s="616"/>
      <c r="F35" s="616"/>
      <c r="G35" s="616"/>
      <c r="H35" s="616"/>
      <c r="I35" s="616"/>
      <c r="J35" s="617"/>
    </row>
    <row r="36" spans="1:10" ht="12" customHeight="1">
      <c r="A36" s="620"/>
      <c r="B36" s="614" t="str">
        <f>IF($B31="IndicA1",IF(OR('Rel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competences'!I$16&lt;&gt;"","IndicD2","")))))))))),IF($B31="IndicA2",IF('Rel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competences'!I$16&lt;&gt;"","IndicD2",""))))))))),IF($B31="IndicA3",IF('Rel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competences'!I$16&lt;&gt;"","IndicD2","")))))))),IF($B31="IndicB1",IF('Rel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competences'!I$16&lt;&gt;"","IndicD2",""))))))),IF($B31="IndicB2",IF(OR('Rel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competences'!I$16&lt;&gt;"","IndicD2","")))))),IF($B31="IndicB3",IF('Rel Sequencences competences'!I$12&lt;&gt;"","IndicB4",IF('Rel Sequencences competences'!I$13&lt;&gt;"","IndicC1",IF('Rel Sequencences competences'!I$14&lt;&gt;"","IndicC2",IF('Rel Sequencences competences'!I$15&lt;&gt;"","IndicD1",IF('Rel Sequencences competences'!I$16&lt;&gt;"","IndicD2",""))))),IF($B31="IndicB4",IF('Rel Sequencences competences'!I$13&lt;&gt;"","IndicC1",IF('Rel Sequencences competences'!I$14&lt;&gt;"","IndicC2",IF('Rel Sequencences competences'!I$15&lt;&gt;"","IndicD1",IF('Rel Sequencences competences'!I$16&lt;&gt;"","IndicD2","")))),IF($B31="IndicC1",IF('Rel Sequencences competences'!I$14&lt;&gt;"","IndicC2",IF('Rel Sequencences competences'!I$15&lt;&gt;"","IndicD1",IF('Rel Sequencences competences'!I$16&lt;&gt;"","IndicD2",""))),IF($B31="IndicC2",IF('Rel Sequencences competences'!I$15&lt;&gt;"","IndicD1",IF('Rel Sequencences competences'!I$16&lt;&gt;"","IndicD2","")),IF($B31="IndicD1",IF('Rel Sequencences competences'!I$16&lt;&gt;"","IndicD2",""),""))))))))))</f>
        <v/>
      </c>
      <c r="C36" s="616"/>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7" s="616"/>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0" s="616"/>
      <c r="D40" s="616"/>
      <c r="E40" s="616"/>
      <c r="F40" s="616"/>
      <c r="G40" s="616"/>
      <c r="H40" s="616"/>
      <c r="I40" s="616"/>
      <c r="J40" s="617"/>
    </row>
    <row r="41" spans="1:10" ht="12" customHeight="1">
      <c r="A41" s="620"/>
      <c r="B41" s="614" t="str">
        <f>IF($B36="IndicA1",IF(OR('Rel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competences'!I$16&lt;&gt;"","IndicD2","")))))),IF($B36="IndicB3",IF('Rel Sequencences competences'!I$12&lt;&gt;"","IndicB4",IF('Rel Sequencences competences'!I$13&lt;&gt;"","IndicC1",IF('Rel Sequencences competences'!I$14&lt;&gt;"","IndicC2",IF('Rel Sequencences competences'!I$15&lt;&gt;"","IndicD1",IF('Rel Sequencences competences'!I$16&lt;&gt;"","IndicD2",""))))),IF($B36="IndicB4",IF('Rel Sequencences competences'!I$13&lt;&gt;"","IndicC1",IF('Rel Sequencences competences'!I$14&lt;&gt;"","IndicC2",IF('Rel Sequencences competences'!I$15&lt;&gt;"","IndicD1",IF('Rel Sequencences competences'!I$16&lt;&gt;"","IndicD2","")))),IF($B36="IndicC1",IF('Rel Sequencences competences'!I$14&lt;&gt;"","IndicC2",IF('Rel Sequencences competences'!I$15&lt;&gt;"","IndicD1",IF('Rel Sequencences competences'!I$16&lt;&gt;"","IndicD2",""))),IF($B36="IndicC2",IF('Rel Sequencences competences'!I$15&lt;&gt;"","IndicD1",IF('Rel Sequencences competences'!I$16&lt;&gt;"","IndicD2","")),IF($B36="IndicD1",IF('Rel Sequencences competences'!I$16&lt;&gt;"","IndicD2",""),""))))))))))</f>
        <v/>
      </c>
      <c r="C41" s="616"/>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5" s="616"/>
      <c r="D45" s="616"/>
      <c r="E45" s="616"/>
      <c r="F45" s="616"/>
      <c r="G45" s="616"/>
      <c r="H45" s="616"/>
      <c r="I45" s="616"/>
      <c r="J45" s="617"/>
    </row>
    <row r="46" spans="1:10" ht="12" hidden="1" customHeight="1">
      <c r="A46" s="620"/>
      <c r="B46" s="614" t="str">
        <f>IF($B41="IndicA1",IF(OR('Rel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competences'!I$16&lt;&gt;"","IndicD2","")))))))))),IF($B41="IndicA2",IF('Rel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competences'!I$16&lt;&gt;"","IndicD2",""))))))))),IF($B41="IndicA3",IF('Rel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competences'!I$16&lt;&gt;"","IndicD2","")))))))),IF($B41="IndicB1",IF('Rel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competences'!I$16&lt;&gt;"","IndicD2",""))))))),IF($B41="IndicB2",IF(OR('Rel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competences'!I$16&lt;&gt;"","IndicD2","")))))),IF($B41="IndicB3",IF('Rel Sequencences competences'!I$12&lt;&gt;"","IndicB4",IF('Rel Sequencences competences'!I$13&lt;&gt;"","IndicC1",IF('Rel Sequencences competences'!I$14&lt;&gt;"","IndicC2",IF('Rel Sequencences competences'!I$15&lt;&gt;"","IndicD1",IF('Rel Sequencences competences'!I$16&lt;&gt;"","IndicD2",""))))),IF($B41="IndicB4",IF('Rel Sequencences competences'!I$13&lt;&gt;"","IndicC1",IF('Rel Sequencences competences'!I$14&lt;&gt;"","IndicC2",IF('Rel Sequencences competences'!I$15&lt;&gt;"","IndicD1",IF('Rel Sequencences competences'!I$16&lt;&gt;"","IndicD2","")))),IF($B41="IndicC1",IF('Rel Sequencences competences'!I$14&lt;&gt;"","IndicC2",IF('Rel Sequencences competences'!I$15&lt;&gt;"","IndicD1",IF('Rel Sequencences competences'!I$16&lt;&gt;"","IndicD2",""))),IF($B41="IndicC2",IF('Rel Sequencences competences'!I$15&lt;&gt;"","IndicD1",IF('Rel Sequencences competences'!I$16&lt;&gt;"","IndicD2","")),IF($B41="IndicD1",IF('Rel Sequencences competences'!I$16&lt;&gt;"","IndicD2",""),""))))))))))</f>
        <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0" s="616"/>
      <c r="D50" s="616"/>
      <c r="E50" s="616"/>
      <c r="F50" s="616"/>
      <c r="G50" s="616"/>
      <c r="H50" s="616"/>
      <c r="I50" s="616"/>
      <c r="J50" s="617"/>
    </row>
    <row r="51" spans="1:10" ht="12" hidden="1" customHeight="1">
      <c r="A51" s="620"/>
      <c r="B51" s="614" t="str">
        <f>IF($B46="IndicA1",IF(OR('Rel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competences'!I$16&lt;&gt;"","IndicD2","")))))),IF($B46="IndicB3",IF('Rel Sequencences competences'!I$12&lt;&gt;"","IndicB4",IF('Rel Sequencences competences'!I$13&lt;&gt;"","IndicC1",IF('Rel Sequencences competences'!I$14&lt;&gt;"","IndicC2",IF('Rel Sequencences competences'!I$15&lt;&gt;"","IndicD1",IF('Rel Sequencences competences'!I$16&lt;&gt;"","IndicD2",""))))),IF($B46="IndicB4",IF('Rel Sequencences competences'!I$13&lt;&gt;"","IndicC1",IF('Rel Sequencences competences'!I$14&lt;&gt;"","IndicC2",IF('Rel Sequencences competences'!I$15&lt;&gt;"","IndicD1",IF('Rel Sequencences competences'!I$16&lt;&gt;"","IndicD2","")))),IF($B46="IndicC1",IF('Rel Sequencences competences'!I$14&lt;&gt;"","IndicC2",IF('Rel Sequencences competences'!I$15&lt;&gt;"","IndicD1",IF('Rel Sequencences competences'!I$16&lt;&gt;"","IndicD2",""))),IF($B46="IndicC2",IF('Rel Sequencences competences'!I$15&lt;&gt;"","IndicD1",IF('Rel Sequencences competences'!I$16&lt;&gt;"","IndicD2","")),IF($B46="IndicD1",IF('Rel Sequencences competences'!I$16&lt;&gt;"","IndicD2",""),""))))))))))</f>
        <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5" s="616"/>
      <c r="D55" s="616"/>
      <c r="E55" s="616"/>
      <c r="F55" s="616"/>
      <c r="G55" s="616"/>
      <c r="H55" s="616"/>
      <c r="I55" s="616"/>
      <c r="J55" s="617"/>
    </row>
    <row r="56" spans="1:10" ht="12" hidden="1" customHeight="1">
      <c r="A56" s="620"/>
      <c r="B56" s="614" t="str">
        <f>IF($B51="IndicA1",IF(OR('Rel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competences'!I$16&lt;&gt;"","IndicD2","")))))))))),IF($B51="IndicA2",IF('Rel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competences'!I$16&lt;&gt;"","IndicD2",""))))))))),IF($B51="IndicA3",IF('Rel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competences'!I$16&lt;&gt;"","IndicD2","")))))))),IF($B51="IndicB1",IF('Rel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competences'!I$16&lt;&gt;"","IndicD2",""))))))),IF($B51="IndicB2",IF(OR('Rel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competences'!I$16&lt;&gt;"","IndicD2","")))))),IF($B51="IndicB3",IF('Rel Sequencences competences'!I$12&lt;&gt;"","IndicB4",IF('Rel Sequencences competences'!I$13&lt;&gt;"","IndicC1",IF('Rel Sequencences competences'!I$14&lt;&gt;"","IndicC2",IF('Rel Sequencences competences'!I$15&lt;&gt;"","IndicD1",IF('Rel Sequencences competences'!I$16&lt;&gt;"","IndicD2",""))))),IF($B51="IndicB4",IF('Rel Sequencences competences'!I$13&lt;&gt;"","IndicC1",IF('Rel Sequencences competences'!I$14&lt;&gt;"","IndicC2",IF('Rel Sequencences competences'!I$15&lt;&gt;"","IndicD1",IF('Rel Sequencences competences'!I$16&lt;&gt;"","IndicD2","")))),IF($B51="IndicC1",IF('Rel Sequencences competences'!I$14&lt;&gt;"","IndicC2",IF('Rel Sequencences competences'!I$15&lt;&gt;"","IndicD1",IF('Rel Sequencences competences'!I$16&lt;&gt;"","IndicD2",""))),IF($B51="IndicC2",IF('Rel Sequencences competences'!I$15&lt;&gt;"","IndicD1",IF('Rel Sequencences competences'!I$16&lt;&gt;"","IndicD2","")),IF($B51="IndicD1",IF('Rel Sequencences competences'!I$16&lt;&gt;"","IndicD2",""),""))))))))))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0" s="616"/>
      <c r="D60" s="616"/>
      <c r="E60" s="616"/>
      <c r="F60" s="616"/>
      <c r="G60" s="616"/>
      <c r="H60" s="616"/>
      <c r="I60" s="616"/>
      <c r="J60" s="617"/>
    </row>
    <row r="61" spans="1:10" ht="12" hidden="1" customHeight="1">
      <c r="A61" s="620"/>
      <c r="B61" s="614" t="str">
        <f>IF($B56="IndicA1",IF(OR('Rel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competences'!I$16&lt;&gt;"","IndicD2","")))))),IF($B56="IndicB3",IF('Rel Sequencences competences'!I$12&lt;&gt;"","IndicB4",IF('Rel Sequencences competences'!I$13&lt;&gt;"","IndicC1",IF('Rel Sequencences competences'!I$14&lt;&gt;"","IndicC2",IF('Rel Sequencences competences'!I$15&lt;&gt;"","IndicD1",IF('Rel Sequencences competences'!I$16&lt;&gt;"","IndicD2",""))))),IF($B56="IndicB4",IF('Rel Sequencences competences'!I$13&lt;&gt;"","IndicC1",IF('Rel Sequencences competences'!I$14&lt;&gt;"","IndicC2",IF('Rel Sequencences competences'!I$15&lt;&gt;"","IndicD1",IF('Rel Sequencences competences'!I$16&lt;&gt;"","IndicD2","")))),IF($B56="IndicC1",IF('Rel Sequencences competences'!I$14&lt;&gt;"","IndicC2",IF('Rel Sequencences competences'!I$15&lt;&gt;"","IndicD1",IF('Rel Sequencences competences'!I$16&lt;&gt;"","IndicD2",""))),IF($B56="IndicC2",IF('Rel Sequencences competences'!I$15&lt;&gt;"","IndicD1",IF('Rel Sequencences competences'!I$16&lt;&gt;"","IndicD2","")),IF($B56="IndicD1",IF('Rel Sequencences competences'!I$16&lt;&gt;"","IndicD2",""),""))))))))))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5" s="618"/>
      <c r="D65" s="618"/>
      <c r="E65" s="618"/>
      <c r="F65" s="618"/>
      <c r="G65" s="618"/>
      <c r="H65" s="618"/>
      <c r="I65" s="618"/>
      <c r="J65" s="622"/>
    </row>
    <row r="66" spans="1:10" ht="12" hidden="1" customHeight="1">
      <c r="A66" s="620"/>
      <c r="B66" s="614" t="str">
        <f>IF($B61="IndicA1",IF(OR('Rel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competences'!I$16&lt;&gt;"","IndicD2","")))))))))),IF($B61="IndicA2",IF('Rel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competences'!I$16&lt;&gt;"","IndicD2",""))))))))),IF($B61="IndicA3",IF('Rel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competences'!I$16&lt;&gt;"","IndicD2","")))))))),IF($B61="IndicB1",IF('Rel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competences'!I$16&lt;&gt;"","IndicD2",""))))))),IF($B61="IndicB2",IF(OR('Rel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competences'!I$16&lt;&gt;"","IndicD2","")))))),IF($B61="IndicB3",IF('Rel Sequencences competences'!I$12&lt;&gt;"","IndicB4",IF('Rel Sequencences competences'!I$13&lt;&gt;"","IndicC1",IF('Rel Sequencences competences'!I$14&lt;&gt;"","IndicC2",IF('Rel Sequencences competences'!I$15&lt;&gt;"","IndicD1",IF('Rel Sequencences competences'!I$16&lt;&gt;"","IndicD2",""))))),IF($B61="IndicB4",IF('Rel Sequencences competences'!I$13&lt;&gt;"","IndicC1",IF('Rel Sequencences competences'!I$14&lt;&gt;"","IndicC2",IF('Rel Sequencences competences'!I$15&lt;&gt;"","IndicD1",IF('Rel Sequencences competences'!I$16&lt;&gt;"","IndicD2","")))),IF($B61="IndicC1",IF('Rel Sequencences competences'!I$14&lt;&gt;"","IndicC2",IF('Rel Sequencences competences'!I$15&lt;&gt;"","IndicD1",IF('Rel Sequencences competences'!I$16&lt;&gt;"","IndicD2",""))),IF($B61="IndicC2",IF('Rel Sequencences competences'!I$15&lt;&gt;"","IndicD1",IF('Rel Sequencences competences'!I$16&lt;&gt;"","IndicD2","")),IF($B61="IndicD1",IF('Rel Sequencences competences'!I$16&lt;&gt;"","IndicD2",""),""))))))))))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0" s="618"/>
      <c r="D70" s="618"/>
      <c r="E70" s="618"/>
      <c r="F70" s="618"/>
      <c r="G70" s="618"/>
      <c r="H70" s="618"/>
      <c r="I70" s="618"/>
      <c r="J70" s="622"/>
    </row>
    <row r="71" spans="1:10" ht="12" hidden="1" customHeight="1">
      <c r="A71" s="620"/>
      <c r="B71" s="614" t="str">
        <f>IF($B66="IndicA1",IF(OR('Rel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competences'!I$16&lt;&gt;"","IndicD2","")))))),IF($B66="IndicB3",IF('Rel Sequencences competences'!I$12&lt;&gt;"","IndicB4",IF('Rel Sequencences competences'!I$13&lt;&gt;"","IndicC1",IF('Rel Sequencences competences'!I$14&lt;&gt;"","IndicC2",IF('Rel Sequencences competences'!I$15&lt;&gt;"","IndicD1",IF('Rel Sequencences competences'!I$16&lt;&gt;"","IndicD2",""))))),IF($B66="IndicB4",IF('Rel Sequencences competences'!I$13&lt;&gt;"","IndicC1",IF('Rel Sequencences competences'!I$14&lt;&gt;"","IndicC2",IF('Rel Sequencences competences'!I$15&lt;&gt;"","IndicD1",IF('Rel Sequencences competences'!I$16&lt;&gt;"","IndicD2","")))),IF($B66="IndicC1",IF('Rel Sequencences competences'!I$14&lt;&gt;"","IndicC2",IF('Rel Sequencences competences'!I$15&lt;&gt;"","IndicD1",IF('Rel Sequencences competences'!I$16&lt;&gt;"","IndicD2",""))),IF($B66="IndicC2",IF('Rel Sequencences competences'!I$15&lt;&gt;"","IndicD1",IF('Rel Sequencences competences'!I$16&lt;&gt;"","IndicD2","")),IF($B66="IndicD1",IF('Rel Sequencences competences'!I$16&lt;&gt;"","IndicD2",""),""))))))))))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5" s="618"/>
      <c r="D75" s="618"/>
      <c r="E75" s="618"/>
      <c r="F75" s="618"/>
      <c r="G75" s="618"/>
      <c r="H75" s="618"/>
      <c r="I75" s="618"/>
      <c r="J75" s="622"/>
    </row>
    <row r="76" spans="1:10" ht="12" hidden="1" customHeight="1">
      <c r="A76" s="620"/>
      <c r="B76" s="614" t="str">
        <f>IF($B71="IndicA1",IF(OR('Rel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competences'!I$16&lt;&gt;"","IndicD2","")))))))))),IF($B71="IndicA2",IF('Rel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competences'!I$16&lt;&gt;"","IndicD2",""))))))))),IF($B71="IndicA3",IF('Rel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competences'!I$16&lt;&gt;"","IndicD2","")))))))),IF($B71="IndicB1",IF('Rel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competences'!I$16&lt;&gt;"","IndicD2",""))))))),IF($B71="IndicB2",IF(OR('Rel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competences'!I$16&lt;&gt;"","IndicD2","")))))),IF($B71="IndicB3",IF('Rel Sequencences competences'!I$12&lt;&gt;"","IndicB4",IF('Rel Sequencences competences'!I$13&lt;&gt;"","IndicC1",IF('Rel Sequencences competences'!I$14&lt;&gt;"","IndicC2",IF('Rel Sequencences competences'!I$15&lt;&gt;"","IndicD1",IF('Rel Sequencences competences'!I$16&lt;&gt;"","IndicD2",""))))),IF($B71="IndicB4",IF('Rel Sequencences competences'!I$13&lt;&gt;"","IndicC1",IF('Rel Sequencences competences'!I$14&lt;&gt;"","IndicC2",IF('Rel Sequencences competences'!I$15&lt;&gt;"","IndicD1",IF('Rel Sequencences competences'!I$16&lt;&gt;"","IndicD2","")))),IF($B71="IndicC1",IF('Rel Sequencences competences'!I$14&lt;&gt;"","IndicC2",IF('Rel Sequencences competences'!I$15&lt;&gt;"","IndicD1",IF('Rel Sequencences competences'!I$16&lt;&gt;"","IndicD2",""))),IF($B71="IndicC2",IF('Rel Sequencences competences'!I$15&lt;&gt;"","IndicD1",IF('Rel Sequencences competences'!I$16&lt;&gt;"","IndicD2","")),IF($B71="IndicD1",IF('Rel Sequencences competences'!I$16&lt;&gt;"","IndicD2",""),""))))))))))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588</v>
      </c>
      <c r="C83" s="610"/>
      <c r="D83" s="610"/>
      <c r="E83" s="611"/>
      <c r="F83" s="612" t="s">
        <v>492</v>
      </c>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cfRule type="containsText" dxfId="26" priority="2" operator="containsText" text="h">
      <formula>NOT(ISERROR(SEARCH("h",F4)))</formula>
    </cfRule>
  </conditionalFormatting>
  <conditionalFormatting sqref="F7:J8">
    <cfRule type="containsText" dxfId="25"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2" right="0.19" top="0.46" bottom="0.35" header="0.31496062992125984" footer="0.31496062992125984"/>
  <pageSetup paperSize="9" scale="55" orientation="portrait" horizontalDpi="4294967293" verticalDpi="0" r:id="rId1"/>
</worksheet>
</file>

<file path=xl/worksheets/sheet15.xml><?xml version="1.0" encoding="utf-8"?>
<worksheet xmlns="http://schemas.openxmlformats.org/spreadsheetml/2006/main" xmlns:r="http://schemas.openxmlformats.org/officeDocument/2006/relationships">
  <sheetPr>
    <tabColor theme="6" tint="-0.249977111117893"/>
    <pageSetUpPr fitToPage="1"/>
  </sheetPr>
  <dimension ref="A1:O83"/>
  <sheetViews>
    <sheetView zoomScale="115" zoomScaleNormal="115" workbookViewId="0">
      <selection activeCell="B31" sqref="B31:B35"/>
    </sheetView>
  </sheetViews>
  <sheetFormatPr baseColWidth="10" defaultRowHeight="15"/>
  <cols>
    <col min="1" max="1" width="10.140625" customWidth="1"/>
    <col min="2" max="10" width="12.7109375" customWidth="1"/>
    <col min="11" max="11" width="6.140625" customWidth="1"/>
    <col min="12" max="12" width="5.7109375" customWidth="1"/>
    <col min="13" max="13" width="7" customWidth="1"/>
    <col min="14" max="14" width="6" customWidth="1"/>
    <col min="15" max="15" width="24.140625" customWidth="1"/>
  </cols>
  <sheetData>
    <row r="1" spans="1:15" ht="28.5" customHeight="1" thickBot="1">
      <c r="A1" s="558" t="s">
        <v>302</v>
      </c>
      <c r="B1" s="559"/>
      <c r="C1" s="300" t="str">
        <f>'Rel Connaissances Sequences '!I3</f>
        <v>Ssi1-7</v>
      </c>
      <c r="D1" s="560" t="str">
        <f>'Rel Connaissances Sequences '!I1</f>
        <v>Imaginer une architecture de transformation de mouvement.</v>
      </c>
      <c r="E1" s="561"/>
      <c r="F1" s="561"/>
      <c r="G1" s="561"/>
      <c r="H1" s="561"/>
      <c r="I1" s="561"/>
      <c r="J1" s="562"/>
      <c r="K1" s="549" t="s">
        <v>606</v>
      </c>
      <c r="L1" s="550"/>
      <c r="M1" s="550"/>
      <c r="N1" s="550"/>
      <c r="O1" s="551"/>
    </row>
    <row r="2" spans="1:15" ht="15" customHeight="1">
      <c r="A2" s="563" t="s">
        <v>440</v>
      </c>
      <c r="B2" s="567" t="s">
        <v>397</v>
      </c>
      <c r="C2" s="568"/>
      <c r="D2" s="307">
        <v>2</v>
      </c>
      <c r="E2" s="308" t="s">
        <v>306</v>
      </c>
      <c r="F2" s="628"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305">
        <v>5</v>
      </c>
      <c r="E3" s="309" t="s">
        <v>306</v>
      </c>
      <c r="F3" s="629"/>
      <c r="G3" s="592"/>
      <c r="H3" s="592"/>
      <c r="I3" s="592"/>
      <c r="J3" s="594"/>
      <c r="K3" s="552"/>
      <c r="L3" s="553"/>
      <c r="M3" s="553"/>
      <c r="N3" s="553"/>
      <c r="O3" s="554"/>
    </row>
    <row r="4" spans="1:15" ht="15" customHeight="1">
      <c r="A4" s="564"/>
      <c r="B4" s="585" t="s">
        <v>396</v>
      </c>
      <c r="C4" s="586"/>
      <c r="D4" s="630" t="s">
        <v>399</v>
      </c>
      <c r="E4" s="631"/>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thickBot="1">
      <c r="A5" s="565"/>
      <c r="B5" s="583" t="s">
        <v>303</v>
      </c>
      <c r="C5" s="584"/>
      <c r="D5" s="306">
        <v>3</v>
      </c>
      <c r="E5" s="310" t="s">
        <v>304</v>
      </c>
      <c r="F5" s="299"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15</v>
      </c>
      <c r="E6" s="229" t="s">
        <v>306</v>
      </c>
      <c r="F6" s="296"/>
      <c r="G6" s="297"/>
      <c r="H6" s="297"/>
      <c r="I6" s="297"/>
      <c r="J6" s="298"/>
      <c r="K6" s="552"/>
      <c r="L6" s="553"/>
      <c r="M6" s="553"/>
      <c r="N6" s="553"/>
      <c r="O6" s="554"/>
    </row>
    <row r="7" spans="1:15" ht="15" customHeight="1">
      <c r="A7" s="565"/>
      <c r="B7" s="571" t="s">
        <v>307</v>
      </c>
      <c r="C7" s="572"/>
      <c r="D7" s="231">
        <f>D5*(D3-2*COUNTIF(D4,"oui"))</f>
        <v>9</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6</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73.5" customHeight="1" thickBot="1">
      <c r="A10" s="566"/>
      <c r="B10" s="577" t="str">
        <f>'Suivi de Formules'!H2</f>
        <v xml:space="preserve">B2 Proposer ou justifier un modèle
</v>
      </c>
      <c r="C10" s="578"/>
      <c r="D10" s="578"/>
      <c r="E10" s="578"/>
      <c r="F10" s="578" t="str">
        <f>'Suivi de Formules'!H3</f>
        <v>D2 Mettre en œuvre une communication</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135.75" customHeight="1" thickBot="1">
      <c r="A12" s="565"/>
      <c r="B12" s="580" t="str">
        <f>'Suivi de Formules'!H4</f>
        <v xml:space="preserve">Modèle du solide
Graphe de liaisons
Liaisons
</v>
      </c>
      <c r="C12" s="581"/>
      <c r="D12" s="581"/>
      <c r="E12" s="581"/>
      <c r="F12" s="581" t="str">
        <f>'Suivi de Formules'!H5</f>
        <v xml:space="preserve">Croquis, schémas
</v>
      </c>
      <c r="G12" s="581"/>
      <c r="H12" s="581"/>
      <c r="I12" s="581"/>
      <c r="J12" s="582"/>
    </row>
    <row r="13" spans="1:15">
      <c r="A13" s="395"/>
      <c r="B13" s="632" t="s">
        <v>311</v>
      </c>
      <c r="C13" s="633"/>
      <c r="D13" s="633"/>
      <c r="E13" s="633"/>
      <c r="F13" s="633"/>
      <c r="G13" s="633"/>
      <c r="H13" s="633"/>
      <c r="I13" s="633"/>
      <c r="J13" s="634"/>
    </row>
    <row r="14" spans="1:15" ht="24">
      <c r="A14" s="396"/>
      <c r="B14" s="339" t="s">
        <v>431</v>
      </c>
      <c r="C14" s="303" t="s">
        <v>432</v>
      </c>
      <c r="D14" s="303" t="s">
        <v>589</v>
      </c>
      <c r="E14" s="303" t="s">
        <v>589</v>
      </c>
      <c r="F14" s="303" t="s">
        <v>428</v>
      </c>
      <c r="G14" s="303" t="s">
        <v>437</v>
      </c>
      <c r="H14" s="303" t="s">
        <v>437</v>
      </c>
      <c r="I14" s="303"/>
      <c r="J14" s="328"/>
    </row>
    <row r="15" spans="1:15">
      <c r="A15" s="397" t="s">
        <v>312</v>
      </c>
      <c r="B15" s="406" t="s">
        <v>590</v>
      </c>
      <c r="C15" s="303" t="s">
        <v>436</v>
      </c>
      <c r="D15" s="303" t="s">
        <v>478</v>
      </c>
      <c r="E15" s="331" t="s">
        <v>591</v>
      </c>
      <c r="F15" s="303" t="s">
        <v>488</v>
      </c>
      <c r="G15" s="327" t="s">
        <v>436</v>
      </c>
      <c r="H15" s="327" t="s">
        <v>436</v>
      </c>
      <c r="I15" s="327"/>
      <c r="J15" s="328"/>
    </row>
    <row r="16" spans="1:15" ht="107.25" customHeight="1">
      <c r="A16" s="397" t="s">
        <v>313</v>
      </c>
      <c r="B16" s="399" t="s">
        <v>603</v>
      </c>
      <c r="C16" s="303" t="s">
        <v>604</v>
      </c>
      <c r="D16" s="303" t="s">
        <v>605</v>
      </c>
      <c r="E16" s="332" t="s">
        <v>602</v>
      </c>
      <c r="F16" s="303"/>
      <c r="G16" s="303" t="s">
        <v>592</v>
      </c>
      <c r="H16" s="303" t="s">
        <v>593</v>
      </c>
      <c r="I16" s="491"/>
      <c r="J16" s="391"/>
    </row>
    <row r="17" spans="1:10">
      <c r="A17" s="397" t="s">
        <v>314</v>
      </c>
      <c r="B17" s="406" t="s">
        <v>249</v>
      </c>
      <c r="C17" s="327" t="s">
        <v>249</v>
      </c>
      <c r="D17" s="303" t="s">
        <v>249</v>
      </c>
      <c r="E17" s="331" t="s">
        <v>434</v>
      </c>
      <c r="F17" s="303" t="s">
        <v>249</v>
      </c>
      <c r="G17" s="327" t="s">
        <v>249</v>
      </c>
      <c r="H17" s="327" t="s">
        <v>434</v>
      </c>
      <c r="I17" s="496"/>
      <c r="J17" s="328"/>
    </row>
    <row r="18" spans="1:10">
      <c r="A18" s="397" t="s">
        <v>315</v>
      </c>
      <c r="B18" s="416"/>
      <c r="C18" s="303"/>
      <c r="D18" s="303"/>
      <c r="E18" s="332"/>
      <c r="F18" s="303"/>
      <c r="G18" s="303"/>
      <c r="H18" s="327"/>
      <c r="I18" s="491"/>
      <c r="J18" s="328"/>
    </row>
    <row r="19" spans="1:10">
      <c r="A19" s="397" t="s">
        <v>316</v>
      </c>
      <c r="B19" s="416"/>
      <c r="C19" s="303"/>
      <c r="D19" s="303"/>
      <c r="E19" s="332"/>
      <c r="F19" s="303"/>
      <c r="G19" s="303"/>
      <c r="H19" s="327"/>
      <c r="I19" s="491"/>
      <c r="J19" s="328"/>
    </row>
    <row r="20" spans="1:10" ht="299.25" customHeight="1">
      <c r="A20" s="397" t="s">
        <v>317</v>
      </c>
      <c r="B20" s="417"/>
      <c r="C20" s="303" t="s">
        <v>594</v>
      </c>
      <c r="D20" s="303" t="s">
        <v>595</v>
      </c>
      <c r="E20" s="303" t="s">
        <v>596</v>
      </c>
      <c r="F20" s="303"/>
      <c r="G20" s="303"/>
      <c r="H20" s="390" t="s">
        <v>601</v>
      </c>
      <c r="I20" s="491"/>
      <c r="J20" s="418"/>
    </row>
    <row r="21" spans="1:10" ht="24">
      <c r="A21" s="397" t="s">
        <v>318</v>
      </c>
      <c r="B21" s="417"/>
      <c r="C21" s="303"/>
      <c r="D21" s="303"/>
      <c r="E21" s="495" t="s">
        <v>598</v>
      </c>
      <c r="F21" s="303"/>
      <c r="G21" s="303"/>
      <c r="H21" s="419"/>
      <c r="I21" s="491"/>
      <c r="J21" s="418"/>
    </row>
    <row r="22" spans="1:10">
      <c r="A22" s="397" t="s">
        <v>319</v>
      </c>
      <c r="B22" s="417"/>
      <c r="C22" s="419"/>
      <c r="D22" s="419"/>
      <c r="E22" s="419" t="s">
        <v>599</v>
      </c>
      <c r="F22" s="419"/>
      <c r="G22" s="419"/>
      <c r="H22" s="419"/>
      <c r="I22" s="497"/>
      <c r="J22" s="418"/>
    </row>
    <row r="23" spans="1:10">
      <c r="A23" s="397" t="s">
        <v>320</v>
      </c>
      <c r="B23" s="417"/>
      <c r="C23" s="419"/>
      <c r="D23" s="419"/>
      <c r="E23" s="419" t="s">
        <v>600</v>
      </c>
      <c r="F23" s="419"/>
      <c r="G23" s="419"/>
      <c r="H23" s="419"/>
      <c r="I23" s="497"/>
      <c r="J23" s="418"/>
    </row>
    <row r="24" spans="1:10" ht="32.25" customHeight="1" thickBot="1">
      <c r="A24" s="398" t="s">
        <v>321</v>
      </c>
      <c r="B24" s="420"/>
      <c r="C24" s="421"/>
      <c r="D24" s="421"/>
      <c r="E24" s="494" t="s">
        <v>597</v>
      </c>
      <c r="F24" s="421"/>
      <c r="G24" s="421"/>
      <c r="H24" s="421"/>
      <c r="I24" s="498"/>
      <c r="J24" s="422"/>
    </row>
    <row r="25" spans="1:10">
      <c r="A25" s="619"/>
      <c r="B25" s="602" t="s">
        <v>383</v>
      </c>
      <c r="C25" s="602"/>
      <c r="D25" s="602"/>
      <c r="E25" s="602"/>
      <c r="F25" s="602"/>
      <c r="G25" s="602"/>
      <c r="H25" s="602"/>
      <c r="I25" s="602"/>
      <c r="J25" s="603"/>
    </row>
    <row r="26" spans="1:10" ht="12.75" customHeight="1">
      <c r="A26" s="620"/>
      <c r="B26" s="614" t="str">
        <f>'Suivi de Formules'!H6</f>
        <v>IndicB2</v>
      </c>
      <c r="C26" s="616" t="s">
        <v>361</v>
      </c>
      <c r="D26" s="616"/>
      <c r="E26" s="616"/>
      <c r="F26" s="616"/>
      <c r="G26" s="616"/>
      <c r="H26" s="616"/>
      <c r="I26" s="616"/>
      <c r="J26" s="617"/>
    </row>
    <row r="27" spans="1:10" ht="12" customHeight="1">
      <c r="A27" s="620"/>
      <c r="B27" s="615"/>
      <c r="C27" s="616" t="s">
        <v>359</v>
      </c>
      <c r="D27" s="616"/>
      <c r="E27" s="616"/>
      <c r="F27" s="616"/>
      <c r="G27" s="616"/>
      <c r="H27" s="616"/>
      <c r="I27" s="616"/>
      <c r="J27" s="617"/>
    </row>
    <row r="28" spans="1:10" ht="12" customHeight="1">
      <c r="A28" s="620"/>
      <c r="B28" s="615"/>
      <c r="C28" s="616" t="s">
        <v>360</v>
      </c>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competences'!J$16&lt;&gt;"","IndicD2","")))))),IF($B26="IndicB3",IF('Rel Sequencences competences'!J$12&lt;&gt;"","IndicB4",IF('Rel Sequencences competences'!J$13&lt;&gt;"","IndicC1",IF('Rel Sequencences competences'!J$14&lt;&gt;"","IndicC2",IF('Rel Sequencences competences'!J$15&lt;&gt;"","IndicD1",IF('Rel Sequencences competences'!J$16&lt;&gt;"","IndicD2",""))))),IF($B26="IndicB4",IF('Rel Sequencences competences'!J$13&lt;&gt;"","IndicC1",IF('Rel Sequencences competences'!J$14&lt;&gt;"","IndicC2",IF('Rel Sequencences competences'!J$15&lt;&gt;"","IndicD1",IF('Rel Sequencences competences'!J$16&lt;&gt;"","IndicD2","")))),IF($B26="IndicC1",IF('Rel Sequencences competences'!J$14&lt;&gt;"","IndicC2",IF('Rel Sequencences competences'!J$15&lt;&gt;"","IndicD1",IF('Rel Sequencences competences'!J$16&lt;&gt;"","IndicD2",""))),IF($B26="IndicC2",IF('Rel Sequencences competences'!J$15&lt;&gt;"","IndicD1",IF('Rel Sequencences competences'!J$16&lt;&gt;"","IndicD2","")),IF($B26="IndicD1",IF('Rel Sequencences competences'!J$16&lt;&gt;"","IndicD2",""),""))))))))))</f>
        <v>IndicD2</v>
      </c>
      <c r="C31" s="616"/>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2" s="616"/>
      <c r="D32" s="616"/>
      <c r="E32" s="616"/>
      <c r="F32" s="616"/>
      <c r="G32" s="616"/>
      <c r="H32" s="616"/>
      <c r="I32" s="616"/>
      <c r="J32" s="617"/>
    </row>
    <row r="33" spans="1:10" ht="30"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3" s="616"/>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5" s="616"/>
      <c r="D35" s="616"/>
      <c r="E35" s="616"/>
      <c r="F35" s="616"/>
      <c r="G35" s="616"/>
      <c r="H35" s="616"/>
      <c r="I35" s="616"/>
      <c r="J35" s="617"/>
    </row>
    <row r="36" spans="1:10" ht="12" customHeight="1">
      <c r="A36" s="620"/>
      <c r="B36" s="614" t="str">
        <f>IF($B31="IndicA1",IF(OR('Rel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competences'!J$16&lt;&gt;"","IndicD2","")))))))))),IF($B31="IndicA2",IF('Rel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competences'!J$16&lt;&gt;"","IndicD2",""))))))))),IF($B31="IndicA3",IF('Rel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competences'!J$16&lt;&gt;"","IndicD2","")))))))),IF($B31="IndicB1",IF('Rel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competences'!J$16&lt;&gt;"","IndicD2",""))))))),IF($B31="IndicB2",IF(OR('Rel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competences'!J$16&lt;&gt;"","IndicD2","")))))),IF($B31="IndicB3",IF('Rel Sequencences competences'!J$12&lt;&gt;"","IndicB4",IF('Rel Sequencences competences'!J$13&lt;&gt;"","IndicC1",IF('Rel Sequencences competences'!J$14&lt;&gt;"","IndicC2",IF('Rel Sequencences competences'!J$15&lt;&gt;"","IndicD1",IF('Rel Sequencences competences'!J$16&lt;&gt;"","IndicD2",""))))),IF($B31="IndicB4",IF('Rel Sequencences competences'!J$13&lt;&gt;"","IndicC1",IF('Rel Sequencences competences'!J$14&lt;&gt;"","IndicC2",IF('Rel Sequencences competences'!J$15&lt;&gt;"","IndicD1",IF('Rel Sequencences competences'!J$16&lt;&gt;"","IndicD2","")))),IF($B31="IndicC1",IF('Rel Sequencences competences'!J$14&lt;&gt;"","IndicC2",IF('Rel Sequencences competences'!J$15&lt;&gt;"","IndicD1",IF('Rel Sequencences competences'!J$16&lt;&gt;"","IndicD2",""))),IF($B31="IndicC2",IF('Rel Sequencences competences'!J$15&lt;&gt;"","IndicD1",IF('Rel Sequencences competences'!J$16&lt;&gt;"","IndicD2","")),IF($B31="IndicD1",IF('Rel Sequencences competences'!J$16&lt;&gt;"","IndicD2",""),""))))))))))</f>
        <v/>
      </c>
      <c r="C36" s="616"/>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7" s="616"/>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0" s="616"/>
      <c r="D40" s="616"/>
      <c r="E40" s="616"/>
      <c r="F40" s="616"/>
      <c r="G40" s="616"/>
      <c r="H40" s="616"/>
      <c r="I40" s="616"/>
      <c r="J40" s="617"/>
    </row>
    <row r="41" spans="1:10" ht="26.25" customHeight="1">
      <c r="A41" s="620"/>
      <c r="B41" s="614" t="str">
        <f>IF($B36="IndicA1",IF(OR('Rel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competences'!J$16&lt;&gt;"","IndicD2","")))))),IF($B36="IndicB3",IF('Rel Sequencences competences'!J$12&lt;&gt;"","IndicB4",IF('Rel Sequencences competences'!J$13&lt;&gt;"","IndicC1",IF('Rel Sequencences competences'!J$14&lt;&gt;"","IndicC2",IF('Rel Sequencences competences'!J$15&lt;&gt;"","IndicD1",IF('Rel Sequencences competences'!J$16&lt;&gt;"","IndicD2",""))))),IF($B36="IndicB4",IF('Rel Sequencences competences'!J$13&lt;&gt;"","IndicC1",IF('Rel Sequencences competences'!J$14&lt;&gt;"","IndicC2",IF('Rel Sequencences competences'!J$15&lt;&gt;"","IndicD1",IF('Rel Sequencences competences'!J$16&lt;&gt;"","IndicD2","")))),IF($B36="IndicC1",IF('Rel Sequencences competences'!J$14&lt;&gt;"","IndicC2",IF('Rel Sequencences competences'!J$15&lt;&gt;"","IndicD1",IF('Rel Sequencences competences'!J$16&lt;&gt;"","IndicD2",""))),IF($B36="IndicC2",IF('Rel Sequencences competences'!J$15&lt;&gt;"","IndicD1",IF('Rel Sequencences competences'!J$16&lt;&gt;"","IndicD2","")),IF($B36="IndicD1",IF('Rel Sequencences competences'!J$16&lt;&gt;"","IndicD2",""),""))))))))))</f>
        <v/>
      </c>
      <c r="C41" s="616"/>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5" s="616"/>
      <c r="D45" s="616"/>
      <c r="E45" s="616"/>
      <c r="F45" s="616"/>
      <c r="G45" s="616"/>
      <c r="H45" s="616"/>
      <c r="I45" s="616"/>
      <c r="J45" s="617"/>
    </row>
    <row r="46" spans="1:10" ht="12" hidden="1" customHeight="1">
      <c r="A46" s="620"/>
      <c r="B46" s="614" t="str">
        <f>IF($B41="IndicA1",IF(OR('Rel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competences'!J$16&lt;&gt;"","IndicD2","")))))))))),IF($B41="IndicA2",IF('Rel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competences'!J$16&lt;&gt;"","IndicD2",""))))))))),IF($B41="IndicA3",IF('Rel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competences'!J$16&lt;&gt;"","IndicD2","")))))))),IF($B41="IndicB1",IF('Rel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competences'!J$16&lt;&gt;"","IndicD2",""))))))),IF($B41="IndicB2",IF(OR('Rel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competences'!J$16&lt;&gt;"","IndicD2","")))))),IF($B41="IndicB3",IF('Rel Sequencences competences'!J$12&lt;&gt;"","IndicB4",IF('Rel Sequencences competences'!J$13&lt;&gt;"","IndicC1",IF('Rel Sequencences competences'!J$14&lt;&gt;"","IndicC2",IF('Rel Sequencences competences'!J$15&lt;&gt;"","IndicD1",IF('Rel Sequencences competences'!J$16&lt;&gt;"","IndicD2",""))))),IF($B41="IndicB4",IF('Rel Sequencences competences'!J$13&lt;&gt;"","IndicC1",IF('Rel Sequencences competences'!J$14&lt;&gt;"","IndicC2",IF('Rel Sequencences competences'!J$15&lt;&gt;"","IndicD1",IF('Rel Sequencences competences'!J$16&lt;&gt;"","IndicD2","")))),IF($B41="IndicC1",IF('Rel Sequencences competences'!J$14&lt;&gt;"","IndicC2",IF('Rel Sequencences competences'!J$15&lt;&gt;"","IndicD1",IF('Rel Sequencences competences'!J$16&lt;&gt;"","IndicD2",""))),IF($B41="IndicC2",IF('Rel Sequencences competences'!J$15&lt;&gt;"","IndicD1",IF('Rel Sequencences competences'!J$16&lt;&gt;"","IndicD2","")),IF($B41="IndicD1",IF('Rel Sequencences competences'!J$16&lt;&gt;"","IndicD2",""),""))))))))))</f>
        <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0" s="616"/>
      <c r="D50" s="616"/>
      <c r="E50" s="616"/>
      <c r="F50" s="616"/>
      <c r="G50" s="616"/>
      <c r="H50" s="616"/>
      <c r="I50" s="616"/>
      <c r="J50" s="617"/>
    </row>
    <row r="51" spans="1:10" ht="12" hidden="1" customHeight="1">
      <c r="A51" s="620"/>
      <c r="B51" s="614" t="str">
        <f>IF($B46="IndicA1",IF(OR('Rel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competences'!J$16&lt;&gt;"","IndicD2","")))))),IF($B46="IndicB3",IF('Rel Sequencences competences'!J$12&lt;&gt;"","IndicB4",IF('Rel Sequencences competences'!J$13&lt;&gt;"","IndicC1",IF('Rel Sequencences competences'!J$14&lt;&gt;"","IndicC2",IF('Rel Sequencences competences'!J$15&lt;&gt;"","IndicD1",IF('Rel Sequencences competences'!J$16&lt;&gt;"","IndicD2",""))))),IF($B46="IndicB4",IF('Rel Sequencences competences'!J$13&lt;&gt;"","IndicC1",IF('Rel Sequencences competences'!J$14&lt;&gt;"","IndicC2",IF('Rel Sequencences competences'!J$15&lt;&gt;"","IndicD1",IF('Rel Sequencences competences'!J$16&lt;&gt;"","IndicD2","")))),IF($B46="IndicC1",IF('Rel Sequencences competences'!J$14&lt;&gt;"","IndicC2",IF('Rel Sequencences competences'!J$15&lt;&gt;"","IndicD1",IF('Rel Sequencences competences'!J$16&lt;&gt;"","IndicD2",""))),IF($B46="IndicC2",IF('Rel Sequencences competences'!J$15&lt;&gt;"","IndicD1",IF('Rel Sequencences competences'!J$16&lt;&gt;"","IndicD2","")),IF($B46="IndicD1",IF('Rel Sequencences competences'!J$16&lt;&gt;"","IndicD2",""),""))))))))))</f>
        <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5" s="616"/>
      <c r="D55" s="616"/>
      <c r="E55" s="616"/>
      <c r="F55" s="616"/>
      <c r="G55" s="616"/>
      <c r="H55" s="616"/>
      <c r="I55" s="616"/>
      <c r="J55" s="617"/>
    </row>
    <row r="56" spans="1:10" ht="12" hidden="1" customHeight="1">
      <c r="A56" s="620"/>
      <c r="B56" s="614" t="str">
        <f>IF($B51="IndicA1",IF(OR('Rel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competences'!J$16&lt;&gt;"","IndicD2","")))))))))),IF($B51="IndicA2",IF('Rel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competences'!J$16&lt;&gt;"","IndicD2",""))))))))),IF($B51="IndicA3",IF('Rel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competences'!J$16&lt;&gt;"","IndicD2","")))))))),IF($B51="IndicB1",IF('Rel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competences'!J$16&lt;&gt;"","IndicD2",""))))))),IF($B51="IndicB2",IF(OR('Rel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competences'!J$16&lt;&gt;"","IndicD2","")))))),IF($B51="IndicB3",IF('Rel Sequencences competences'!J$12&lt;&gt;"","IndicB4",IF('Rel Sequencences competences'!J$13&lt;&gt;"","IndicC1",IF('Rel Sequencences competences'!J$14&lt;&gt;"","IndicC2",IF('Rel Sequencences competences'!J$15&lt;&gt;"","IndicD1",IF('Rel Sequencences competences'!J$16&lt;&gt;"","IndicD2",""))))),IF($B51="IndicB4",IF('Rel Sequencences competences'!J$13&lt;&gt;"","IndicC1",IF('Rel Sequencences competences'!J$14&lt;&gt;"","IndicC2",IF('Rel Sequencences competences'!J$15&lt;&gt;"","IndicD1",IF('Rel Sequencences competences'!J$16&lt;&gt;"","IndicD2","")))),IF($B51="IndicC1",IF('Rel Sequencences competences'!J$14&lt;&gt;"","IndicC2",IF('Rel Sequencences competences'!J$15&lt;&gt;"","IndicD1",IF('Rel Sequencences competences'!J$16&lt;&gt;"","IndicD2",""))),IF($B51="IndicC2",IF('Rel Sequencences competences'!J$15&lt;&gt;"","IndicD1",IF('Rel Sequencences competences'!J$16&lt;&gt;"","IndicD2","")),IF($B51="IndicD1",IF('Rel Sequencences competences'!J$16&lt;&gt;"","IndicD2",""),""))))))))))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0" s="616"/>
      <c r="D60" s="616"/>
      <c r="E60" s="616"/>
      <c r="F60" s="616"/>
      <c r="G60" s="616"/>
      <c r="H60" s="616"/>
      <c r="I60" s="616"/>
      <c r="J60" s="617"/>
    </row>
    <row r="61" spans="1:10" ht="12" hidden="1" customHeight="1">
      <c r="A61" s="620"/>
      <c r="B61" s="614" t="str">
        <f>IF($B56="IndicA1",IF(OR('Rel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competences'!J$16&lt;&gt;"","IndicD2","")))))),IF($B56="IndicB3",IF('Rel Sequencences competences'!J$12&lt;&gt;"","IndicB4",IF('Rel Sequencences competences'!J$13&lt;&gt;"","IndicC1",IF('Rel Sequencences competences'!J$14&lt;&gt;"","IndicC2",IF('Rel Sequencences competences'!J$15&lt;&gt;"","IndicD1",IF('Rel Sequencences competences'!J$16&lt;&gt;"","IndicD2",""))))),IF($B56="IndicB4",IF('Rel Sequencences competences'!J$13&lt;&gt;"","IndicC1",IF('Rel Sequencences competences'!J$14&lt;&gt;"","IndicC2",IF('Rel Sequencences competences'!J$15&lt;&gt;"","IndicD1",IF('Rel Sequencences competences'!J$16&lt;&gt;"","IndicD2","")))),IF($B56="IndicC1",IF('Rel Sequencences competences'!J$14&lt;&gt;"","IndicC2",IF('Rel Sequencences competences'!J$15&lt;&gt;"","IndicD1",IF('Rel Sequencences competences'!J$16&lt;&gt;"","IndicD2",""))),IF($B56="IndicC2",IF('Rel Sequencences competences'!J$15&lt;&gt;"","IndicD1",IF('Rel Sequencences competences'!J$16&lt;&gt;"","IndicD2","")),IF($B56="IndicD1",IF('Rel Sequencences competences'!J$16&lt;&gt;"","IndicD2",""),""))))))))))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5" s="618"/>
      <c r="D65" s="618"/>
      <c r="E65" s="618"/>
      <c r="F65" s="618"/>
      <c r="G65" s="618"/>
      <c r="H65" s="618"/>
      <c r="I65" s="618"/>
      <c r="J65" s="622"/>
    </row>
    <row r="66" spans="1:10" ht="12" hidden="1" customHeight="1">
      <c r="A66" s="620"/>
      <c r="B66" s="614" t="str">
        <f>IF($B61="IndicA1",IF(OR('Rel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competences'!J$16&lt;&gt;"","IndicD2","")))))))))),IF($B61="IndicA2",IF('Rel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competences'!J$16&lt;&gt;"","IndicD2",""))))))))),IF($B61="IndicA3",IF('Rel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competences'!J$16&lt;&gt;"","IndicD2","")))))))),IF($B61="IndicB1",IF('Rel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competences'!J$16&lt;&gt;"","IndicD2",""))))))),IF($B61="IndicB2",IF(OR('Rel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competences'!J$16&lt;&gt;"","IndicD2","")))))),IF($B61="IndicB3",IF('Rel Sequencences competences'!J$12&lt;&gt;"","IndicB4",IF('Rel Sequencences competences'!J$13&lt;&gt;"","IndicC1",IF('Rel Sequencences competences'!J$14&lt;&gt;"","IndicC2",IF('Rel Sequencences competences'!J$15&lt;&gt;"","IndicD1",IF('Rel Sequencences competences'!J$16&lt;&gt;"","IndicD2",""))))),IF($B61="IndicB4",IF('Rel Sequencences competences'!J$13&lt;&gt;"","IndicC1",IF('Rel Sequencences competences'!J$14&lt;&gt;"","IndicC2",IF('Rel Sequencences competences'!J$15&lt;&gt;"","IndicD1",IF('Rel Sequencences competences'!J$16&lt;&gt;"","IndicD2","")))),IF($B61="IndicC1",IF('Rel Sequencences competences'!J$14&lt;&gt;"","IndicC2",IF('Rel Sequencences competences'!J$15&lt;&gt;"","IndicD1",IF('Rel Sequencences competences'!J$16&lt;&gt;"","IndicD2",""))),IF($B61="IndicC2",IF('Rel Sequencences competences'!J$15&lt;&gt;"","IndicD1",IF('Rel Sequencences competences'!J$16&lt;&gt;"","IndicD2","")),IF($B61="IndicD1",IF('Rel Sequencences competences'!J$16&lt;&gt;"","IndicD2",""),""))))))))))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0" s="618"/>
      <c r="D70" s="618"/>
      <c r="E70" s="618"/>
      <c r="F70" s="618"/>
      <c r="G70" s="618"/>
      <c r="H70" s="618"/>
      <c r="I70" s="618"/>
      <c r="J70" s="622"/>
    </row>
    <row r="71" spans="1:10" ht="12" hidden="1" customHeight="1">
      <c r="A71" s="620"/>
      <c r="B71" s="614" t="str">
        <f>IF($B66="IndicA1",IF(OR('Rel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competences'!J$16&lt;&gt;"","IndicD2","")))))),IF($B66="IndicB3",IF('Rel Sequencences competences'!J$12&lt;&gt;"","IndicB4",IF('Rel Sequencences competences'!J$13&lt;&gt;"","IndicC1",IF('Rel Sequencences competences'!J$14&lt;&gt;"","IndicC2",IF('Rel Sequencences competences'!J$15&lt;&gt;"","IndicD1",IF('Rel Sequencences competences'!J$16&lt;&gt;"","IndicD2",""))))),IF($B66="IndicB4",IF('Rel Sequencences competences'!J$13&lt;&gt;"","IndicC1",IF('Rel Sequencences competences'!J$14&lt;&gt;"","IndicC2",IF('Rel Sequencences competences'!J$15&lt;&gt;"","IndicD1",IF('Rel Sequencences competences'!J$16&lt;&gt;"","IndicD2","")))),IF($B66="IndicC1",IF('Rel Sequencences competences'!J$14&lt;&gt;"","IndicC2",IF('Rel Sequencences competences'!J$15&lt;&gt;"","IndicD1",IF('Rel Sequencences competences'!J$16&lt;&gt;"","IndicD2",""))),IF($B66="IndicC2",IF('Rel Sequencences competences'!J$15&lt;&gt;"","IndicD1",IF('Rel Sequencences competences'!J$16&lt;&gt;"","IndicD2","")),IF($B66="IndicD1",IF('Rel Sequencences competences'!J$16&lt;&gt;"","IndicD2",""),""))))))))))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5" s="618"/>
      <c r="D75" s="618"/>
      <c r="E75" s="618"/>
      <c r="F75" s="618"/>
      <c r="G75" s="618"/>
      <c r="H75" s="618"/>
      <c r="I75" s="618"/>
      <c r="J75" s="622"/>
    </row>
    <row r="76" spans="1:10" ht="12" hidden="1" customHeight="1">
      <c r="A76" s="620"/>
      <c r="B76" s="614" t="str">
        <f>IF($B71="IndicA1",IF(OR('Rel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competences'!J$16&lt;&gt;"","IndicD2","")))))))))),IF($B71="IndicA2",IF('Rel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competences'!J$16&lt;&gt;"","IndicD2",""))))))))),IF($B71="IndicA3",IF('Rel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competences'!J$16&lt;&gt;"","IndicD2","")))))))),IF($B71="IndicB1",IF('Rel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competences'!J$16&lt;&gt;"","IndicD2",""))))))),IF($B71="IndicB2",IF(OR('Rel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competences'!J$16&lt;&gt;"","IndicD2","")))))),IF($B71="IndicB3",IF('Rel Sequencences competences'!J$12&lt;&gt;"","IndicB4",IF('Rel Sequencences competences'!J$13&lt;&gt;"","IndicC1",IF('Rel Sequencences competences'!J$14&lt;&gt;"","IndicC2",IF('Rel Sequencences competences'!J$15&lt;&gt;"","IndicD1",IF('Rel Sequencences competences'!J$16&lt;&gt;"","IndicD2",""))))),IF($B71="IndicB4",IF('Rel Sequencences competences'!J$13&lt;&gt;"","IndicC1",IF('Rel Sequencences competences'!J$14&lt;&gt;"","IndicC2",IF('Rel Sequencences competences'!J$15&lt;&gt;"","IndicD1",IF('Rel Sequencences competences'!J$16&lt;&gt;"","IndicD2","")))),IF($B71="IndicC1",IF('Rel Sequencences competences'!J$14&lt;&gt;"","IndicC2",IF('Rel Sequencences competences'!J$15&lt;&gt;"","IndicD1",IF('Rel Sequencences competences'!J$16&lt;&gt;"","IndicD2",""))),IF($B71="IndicC2",IF('Rel Sequencences competences'!J$15&lt;&gt;"","IndicD1",IF('Rel Sequencences competences'!J$16&lt;&gt;"","IndicD2","")),IF($B71="IndicD1",IF('Rel Sequencences competences'!J$16&lt;&gt;"","IndicD2",""),""))))))))))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492</v>
      </c>
      <c r="C83" s="610"/>
      <c r="D83" s="610"/>
      <c r="E83" s="611"/>
      <c r="F83" s="612" t="s">
        <v>492</v>
      </c>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F7:J8">
    <cfRule type="containsText" dxfId="24" priority="2" operator="containsText" text="h">
      <formula>NOT(ISERROR(SEARCH("h",F4)))</formula>
    </cfRule>
  </conditionalFormatting>
  <dataValidations count="14">
    <dataValidation type="list" allowBlank="1" showInputMessage="1" showErrorMessage="1" sqref="B14:J14">
      <formula1>Activites</formula1>
    </dataValidation>
    <dataValidation type="list" allowBlank="1" showInputMessage="1" showErrorMessage="1" sqref="B17:J17">
      <formula1>Eleve</formula1>
    </dataValidation>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s>
  <pageMargins left="0.31496062992125984" right="0.23622047244094491" top="0.41" bottom="0.43" header="0.31496062992125984" footer="0.31496062992125984"/>
  <pageSetup paperSize="9" scale="56" orientation="portrait" horizontalDpi="4294967293" verticalDpi="0" r:id="rId1"/>
</worksheet>
</file>

<file path=xl/worksheets/sheet16.xml><?xml version="1.0" encoding="utf-8"?>
<worksheet xmlns="http://schemas.openxmlformats.org/spreadsheetml/2006/main" xmlns:r="http://schemas.openxmlformats.org/officeDocument/2006/relationships">
  <sheetPr>
    <tabColor theme="6" tint="-0.249977111117893"/>
    <pageSetUpPr fitToPage="1"/>
  </sheetPr>
  <dimension ref="A1:O83"/>
  <sheetViews>
    <sheetView topLeftCell="A13" zoomScale="115" zoomScaleNormal="115" workbookViewId="0">
      <selection activeCell="B36" sqref="B36:B40"/>
    </sheetView>
  </sheetViews>
  <sheetFormatPr baseColWidth="10" defaultRowHeight="15"/>
  <cols>
    <col min="1" max="1" width="10.140625" customWidth="1"/>
    <col min="2" max="10" width="12.7109375" customWidth="1"/>
    <col min="11" max="11" width="7.5703125" customWidth="1"/>
    <col min="12" max="12" width="6.85546875" customWidth="1"/>
    <col min="13" max="13" width="5.42578125" customWidth="1"/>
    <col min="14" max="14" width="7.140625" customWidth="1"/>
    <col min="15" max="15" width="3.42578125" customWidth="1"/>
  </cols>
  <sheetData>
    <row r="1" spans="1:15" ht="28.5" customHeight="1" thickBot="1">
      <c r="A1" s="558" t="s">
        <v>302</v>
      </c>
      <c r="B1" s="559"/>
      <c r="C1" s="300" t="str">
        <f>'Rel Connaissances Sequences '!J3</f>
        <v>Ssi1-8</v>
      </c>
      <c r="D1" s="560" t="str">
        <f>'Rel Connaissances Sequences '!J1</f>
        <v>Comment créer le mouvement ?</v>
      </c>
      <c r="E1" s="561"/>
      <c r="F1" s="561"/>
      <c r="G1" s="561"/>
      <c r="H1" s="561"/>
      <c r="I1" s="561"/>
      <c r="J1" s="562"/>
      <c r="K1" s="549" t="s">
        <v>461</v>
      </c>
      <c r="L1" s="550"/>
      <c r="M1" s="550"/>
      <c r="N1" s="550"/>
      <c r="O1" s="551"/>
    </row>
    <row r="2" spans="1:15" ht="15" customHeight="1">
      <c r="A2" s="563" t="s">
        <v>440</v>
      </c>
      <c r="B2" s="567" t="s">
        <v>397</v>
      </c>
      <c r="C2" s="568"/>
      <c r="D2" s="307">
        <v>2</v>
      </c>
      <c r="E2" s="308" t="s">
        <v>306</v>
      </c>
      <c r="F2" s="628"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305">
        <v>5</v>
      </c>
      <c r="E3" s="309" t="s">
        <v>306</v>
      </c>
      <c r="F3" s="629"/>
      <c r="G3" s="592"/>
      <c r="H3" s="592"/>
      <c r="I3" s="592"/>
      <c r="J3" s="594"/>
      <c r="K3" s="552"/>
      <c r="L3" s="553"/>
      <c r="M3" s="553"/>
      <c r="N3" s="553"/>
      <c r="O3" s="554"/>
    </row>
    <row r="4" spans="1:15" ht="15" customHeight="1">
      <c r="A4" s="564"/>
      <c r="B4" s="585" t="s">
        <v>396</v>
      </c>
      <c r="C4" s="586"/>
      <c r="D4" s="630" t="s">
        <v>400</v>
      </c>
      <c r="E4" s="631"/>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thickBot="1">
      <c r="A5" s="565"/>
      <c r="B5" s="583" t="s">
        <v>303</v>
      </c>
      <c r="C5" s="584"/>
      <c r="D5" s="306">
        <v>3</v>
      </c>
      <c r="E5" s="310" t="s">
        <v>304</v>
      </c>
      <c r="F5" s="299"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21</v>
      </c>
      <c r="E6" s="229" t="s">
        <v>306</v>
      </c>
      <c r="F6" s="296"/>
      <c r="G6" s="297"/>
      <c r="H6" s="297"/>
      <c r="I6" s="297"/>
      <c r="J6" s="298"/>
      <c r="K6" s="552"/>
      <c r="L6" s="553"/>
      <c r="M6" s="553"/>
      <c r="N6" s="553"/>
      <c r="O6" s="554"/>
    </row>
    <row r="7" spans="1:15" ht="15" customHeight="1">
      <c r="A7" s="565"/>
      <c r="B7" s="571" t="s">
        <v>307</v>
      </c>
      <c r="C7" s="572"/>
      <c r="D7" s="231">
        <f>D5*(D3-2*COUNTIF(D4,"oui"))</f>
        <v>15</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6</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73.5" customHeight="1" thickBot="1">
      <c r="A10" s="566"/>
      <c r="B10" s="577" t="str">
        <f>'Suivi de Formules'!I2</f>
        <v xml:space="preserve">A2 Analyser le système
B1 Identifier et caractériser les grandeurs agissant sur un système
B2 Proposer ou justifier un modèle
</v>
      </c>
      <c r="C10" s="578"/>
      <c r="D10" s="578"/>
      <c r="E10" s="578"/>
      <c r="F10" s="578" t="str">
        <f>'Suivi de Formules'!I3</f>
        <v xml:space="preserve">B3 Résoudre et Simuler
B4 Valider un modèle
C2 Mettre en œuvre un protocole expérimental
</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135.75" customHeight="1" thickBot="1">
      <c r="A12" s="565"/>
      <c r="B12" s="580" t="str">
        <f>'Suivi de Formules'!I4</f>
        <v xml:space="preserve">Chaîne d’énergie
Composants réalisant les fonctions de la chaîne d’énergie
Caractéristiques des grandeurs physiques (mécaniques, électriques, thermiques, acoustiques, lumineuses, etc.)
Action mécanique
Modèle du solide
Modélisation plane
Principe fondamental de la dynamique (PFD)
</v>
      </c>
      <c r="C12" s="581"/>
      <c r="D12" s="581"/>
      <c r="E12" s="581"/>
      <c r="F12" s="581" t="str">
        <f>'Suivi de Formules'!I5</f>
        <v>Modèles de comportement
Modèle de connaissance</v>
      </c>
      <c r="G12" s="581"/>
      <c r="H12" s="581"/>
      <c r="I12" s="581"/>
      <c r="J12" s="582"/>
    </row>
    <row r="13" spans="1:15">
      <c r="A13" s="395"/>
      <c r="B13" s="625" t="s">
        <v>311</v>
      </c>
      <c r="C13" s="602"/>
      <c r="D13" s="602"/>
      <c r="E13" s="602"/>
      <c r="F13" s="602"/>
      <c r="G13" s="602"/>
      <c r="H13" s="602"/>
      <c r="I13" s="602"/>
      <c r="J13" s="603"/>
    </row>
    <row r="14" spans="1:15">
      <c r="A14" s="396"/>
      <c r="B14" s="339"/>
      <c r="C14" s="303"/>
      <c r="D14" s="303"/>
      <c r="E14" s="303"/>
      <c r="F14" s="303"/>
      <c r="G14" s="303"/>
      <c r="H14" s="303"/>
      <c r="I14" s="303"/>
      <c r="J14" s="328"/>
    </row>
    <row r="15" spans="1:15">
      <c r="A15" s="397" t="s">
        <v>312</v>
      </c>
      <c r="B15" s="406"/>
      <c r="C15" s="303"/>
      <c r="D15" s="303"/>
      <c r="E15" s="331"/>
      <c r="F15" s="331"/>
      <c r="G15" s="303"/>
      <c r="H15" s="303"/>
      <c r="I15" s="327"/>
      <c r="J15" s="328"/>
    </row>
    <row r="16" spans="1:15" ht="113.25" customHeight="1">
      <c r="A16" s="397" t="s">
        <v>313</v>
      </c>
      <c r="B16" s="399"/>
      <c r="C16" s="303"/>
      <c r="D16" s="303"/>
      <c r="E16" s="332"/>
      <c r="F16" s="303"/>
      <c r="G16" s="303"/>
      <c r="H16" s="303"/>
      <c r="I16" s="303"/>
      <c r="J16" s="391"/>
    </row>
    <row r="17" spans="1:10">
      <c r="A17" s="397" t="s">
        <v>314</v>
      </c>
      <c r="B17" s="406"/>
      <c r="C17" s="327"/>
      <c r="D17" s="303"/>
      <c r="E17" s="331"/>
      <c r="F17" s="327"/>
      <c r="G17" s="327"/>
      <c r="H17" s="303"/>
      <c r="I17" s="327"/>
      <c r="J17" s="328"/>
    </row>
    <row r="18" spans="1:10">
      <c r="A18" s="397" t="s">
        <v>315</v>
      </c>
      <c r="B18" s="416"/>
      <c r="C18" s="303"/>
      <c r="D18" s="303"/>
      <c r="E18" s="332"/>
      <c r="F18" s="303"/>
      <c r="G18" s="303"/>
      <c r="H18" s="303"/>
      <c r="I18" s="303"/>
      <c r="J18" s="328"/>
    </row>
    <row r="19" spans="1:10">
      <c r="A19" s="397" t="s">
        <v>316</v>
      </c>
      <c r="B19" s="416"/>
      <c r="C19" s="303"/>
      <c r="D19" s="303"/>
      <c r="E19" s="332"/>
      <c r="F19" s="303"/>
      <c r="G19" s="303"/>
      <c r="H19" s="303"/>
      <c r="I19" s="303"/>
      <c r="J19" s="328"/>
    </row>
    <row r="20" spans="1:10">
      <c r="A20" s="397" t="s">
        <v>317</v>
      </c>
      <c r="B20" s="417"/>
      <c r="C20" s="303"/>
      <c r="D20" s="303"/>
      <c r="E20" s="303"/>
      <c r="F20" s="303"/>
      <c r="G20" s="303"/>
      <c r="H20" s="303"/>
      <c r="I20" s="303"/>
      <c r="J20" s="418"/>
    </row>
    <row r="21" spans="1:10">
      <c r="A21" s="397" t="s">
        <v>318</v>
      </c>
      <c r="B21" s="417"/>
      <c r="C21" s="303"/>
      <c r="D21" s="303"/>
      <c r="E21" s="303"/>
      <c r="F21" s="303"/>
      <c r="G21" s="303"/>
      <c r="H21" s="303"/>
      <c r="I21" s="303"/>
      <c r="J21" s="418"/>
    </row>
    <row r="22" spans="1:10">
      <c r="A22" s="397" t="s">
        <v>319</v>
      </c>
      <c r="B22" s="417"/>
      <c r="C22" s="419"/>
      <c r="D22" s="419"/>
      <c r="E22" s="419"/>
      <c r="F22" s="419"/>
      <c r="G22" s="303"/>
      <c r="H22" s="419"/>
      <c r="I22" s="419"/>
      <c r="J22" s="418"/>
    </row>
    <row r="23" spans="1:10">
      <c r="A23" s="397" t="s">
        <v>320</v>
      </c>
      <c r="B23" s="417"/>
      <c r="C23" s="419"/>
      <c r="D23" s="419"/>
      <c r="E23" s="419"/>
      <c r="F23" s="419"/>
      <c r="G23" s="419"/>
      <c r="H23" s="419"/>
      <c r="I23" s="419"/>
      <c r="J23" s="418"/>
    </row>
    <row r="24" spans="1:10" ht="15.75" thickBot="1">
      <c r="A24" s="398" t="s">
        <v>321</v>
      </c>
      <c r="B24" s="420"/>
      <c r="C24" s="421"/>
      <c r="D24" s="421"/>
      <c r="E24" s="421"/>
      <c r="F24" s="421"/>
      <c r="G24" s="421"/>
      <c r="H24" s="421"/>
      <c r="I24" s="421"/>
      <c r="J24" s="422"/>
    </row>
    <row r="25" spans="1:10">
      <c r="A25" s="619"/>
      <c r="B25" s="602" t="s">
        <v>383</v>
      </c>
      <c r="C25" s="602"/>
      <c r="D25" s="602"/>
      <c r="E25" s="602"/>
      <c r="F25" s="602"/>
      <c r="G25" s="602"/>
      <c r="H25" s="602"/>
      <c r="I25" s="602"/>
      <c r="J25" s="603"/>
    </row>
    <row r="26" spans="1:10" ht="24.75" customHeight="1">
      <c r="A26" s="620"/>
      <c r="B26" s="614" t="str">
        <f>'Suivi de Formules'!I6</f>
        <v>IndicA2</v>
      </c>
      <c r="C26" s="616"/>
      <c r="D26" s="616"/>
      <c r="E26" s="616"/>
      <c r="F26" s="616"/>
      <c r="G26" s="616"/>
      <c r="H26" s="616"/>
      <c r="I26" s="616"/>
      <c r="J26" s="617"/>
    </row>
    <row r="27" spans="1:10" ht="12" customHeight="1">
      <c r="A27" s="620"/>
      <c r="B27" s="615"/>
      <c r="C27" s="616"/>
      <c r="D27" s="616"/>
      <c r="E27" s="616"/>
      <c r="F27" s="616"/>
      <c r="G27" s="616"/>
      <c r="H27" s="616"/>
      <c r="I27" s="616"/>
      <c r="J27" s="617"/>
    </row>
    <row r="28" spans="1:10" ht="26.25"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27.75" customHeight="1">
      <c r="A30" s="620"/>
      <c r="B30" s="615"/>
      <c r="C30" s="616"/>
      <c r="D30" s="616"/>
      <c r="E30" s="616"/>
      <c r="F30" s="616"/>
      <c r="G30" s="616"/>
      <c r="H30" s="616"/>
      <c r="I30" s="616"/>
      <c r="J30" s="617"/>
    </row>
    <row r="31" spans="1:10" ht="12" customHeight="1">
      <c r="A31" s="620"/>
      <c r="B31" s="614" t="str">
        <f>IF($B26="IndicA1",IF(OR('Rel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competences'!K$16&lt;&gt;"","IndicD2","")))))),IF($B26="IndicB3",IF('Rel Sequencences competences'!K$12&lt;&gt;"","IndicB4",IF('Rel Sequencences competences'!K$13&lt;&gt;"","IndicC1",IF('Rel Sequencences competences'!K$14&lt;&gt;"","IndicC2",IF('Rel Sequencences competences'!K$15&lt;&gt;"","IndicD1",IF('Rel Sequencences competences'!K$16&lt;&gt;"","IndicD2",""))))),IF($B26="IndicB4",IF('Rel Sequencences competences'!K$13&lt;&gt;"","IndicC1",IF('Rel Sequencences competences'!K$14&lt;&gt;"","IndicC2",IF('Rel Sequencences competences'!K$15&lt;&gt;"","IndicD1",IF('Rel Sequencences competences'!K$16&lt;&gt;"","IndicD2","")))),IF($B26="IndicC1",IF('Rel Sequencences competences'!K$14&lt;&gt;"","IndicC2",IF('Rel Sequencences competences'!K$15&lt;&gt;"","IndicD1",IF('Rel Sequencences competences'!K$16&lt;&gt;"","IndicD2",""))),IF($B26="IndicC2",IF('Rel Sequencences competences'!K$15&lt;&gt;"","IndicD1",IF('Rel Sequencences competences'!K$16&lt;&gt;"","IndicD2","")),IF($B26="IndicD1",IF('Rel Sequencences competences'!K$16&lt;&gt;"","IndicD2",""),""))))))))))</f>
        <v>IndicB1</v>
      </c>
      <c r="C31" s="616"/>
      <c r="D31" s="616"/>
      <c r="E31" s="616"/>
      <c r="F31" s="616"/>
      <c r="G31" s="616"/>
      <c r="H31" s="616"/>
      <c r="I31" s="616"/>
      <c r="J31" s="617"/>
    </row>
    <row r="32" spans="1:10" ht="18"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12" customHeight="1">
      <c r="A36" s="620"/>
      <c r="B36" s="614" t="str">
        <f>IF($B31="IndicA1",IF(OR('Rel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competences'!K$16&lt;&gt;"","IndicD2","")))))))))),IF($B31="IndicA2",IF('Rel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competences'!K$16&lt;&gt;"","IndicD2",""))))))))),IF($B31="IndicA3",IF('Rel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competences'!K$16&lt;&gt;"","IndicD2","")))))))),IF($B31="IndicB1",IF('Rel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competences'!K$16&lt;&gt;"","IndicD2",""))))))),IF($B31="IndicB2",IF(OR('Rel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competences'!K$16&lt;&gt;"","IndicD2","")))))),IF($B31="IndicB3",IF('Rel Sequencences competences'!K$12&lt;&gt;"","IndicB4",IF('Rel Sequencences competences'!K$13&lt;&gt;"","IndicC1",IF('Rel Sequencences competences'!K$14&lt;&gt;"","IndicC2",IF('Rel Sequencences competences'!K$15&lt;&gt;"","IndicD1",IF('Rel Sequencences competences'!K$16&lt;&gt;"","IndicD2",""))))),IF($B31="IndicB4",IF('Rel Sequencences competences'!K$13&lt;&gt;"","IndicC1",IF('Rel Sequencences competences'!K$14&lt;&gt;"","IndicC2",IF('Rel Sequencences competences'!K$15&lt;&gt;"","IndicD1",IF('Rel Sequencences competences'!K$16&lt;&gt;"","IndicD2","")))),IF($B31="IndicC1",IF('Rel Sequencences competences'!K$14&lt;&gt;"","IndicC2",IF('Rel Sequencences competences'!K$15&lt;&gt;"","IndicD1",IF('Rel Sequencences competences'!K$16&lt;&gt;"","IndicD2",""))),IF($B31="IndicC2",IF('Rel Sequencences competences'!K$15&lt;&gt;"","IndicD1",IF('Rel Sequencences competences'!K$16&lt;&gt;"","IndicD2","")),IF($B31="IndicD1",IF('Rel Sequencences competences'!K$16&lt;&gt;"","IndicD2",""),""))))))))))</f>
        <v>IndicB2</v>
      </c>
      <c r="C36" s="616"/>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25.5" customHeight="1">
      <c r="A41" s="620"/>
      <c r="B41" s="614" t="str">
        <f>IF($B36="IndicA1",IF(OR('Rel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competences'!K$16&lt;&gt;"","IndicD2","")))))),IF($B36="IndicB3",IF('Rel Sequencences competences'!K$12&lt;&gt;"","IndicB4",IF('Rel Sequencences competences'!K$13&lt;&gt;"","IndicC1",IF('Rel Sequencences competences'!K$14&lt;&gt;"","IndicC2",IF('Rel Sequencences competences'!K$15&lt;&gt;"","IndicD1",IF('Rel Sequencences competences'!K$16&lt;&gt;"","IndicD2",""))))),IF($B36="IndicB4",IF('Rel Sequencences competences'!K$13&lt;&gt;"","IndicC1",IF('Rel Sequencences competences'!K$14&lt;&gt;"","IndicC2",IF('Rel Sequencences competences'!K$15&lt;&gt;"","IndicD1",IF('Rel Sequencences competences'!K$16&lt;&gt;"","IndicD2","")))),IF($B36="IndicC1",IF('Rel Sequencences competences'!K$14&lt;&gt;"","IndicC2",IF('Rel Sequencences competences'!K$15&lt;&gt;"","IndicD1",IF('Rel Sequencences competences'!K$16&lt;&gt;"","IndicD2",""))),IF($B36="IndicC2",IF('Rel Sequencences competences'!K$15&lt;&gt;"","IndicD1",IF('Rel Sequencences competences'!K$16&lt;&gt;"","IndicD2","")),IF($B36="IndicD1",IF('Rel Sequencences competences'!K$16&lt;&gt;"","IndicD2",""),""))))))))))</f>
        <v>IndicB3</v>
      </c>
      <c r="C41" s="616"/>
      <c r="D41" s="616"/>
      <c r="E41" s="616"/>
      <c r="F41" s="616"/>
      <c r="G41" s="616"/>
      <c r="H41" s="616"/>
      <c r="I41" s="616"/>
      <c r="J41" s="617"/>
    </row>
    <row r="42" spans="1:10" ht="12.75"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hidden="1" customHeight="1">
      <c r="A46" s="620"/>
      <c r="B46" s="614" t="str">
        <f>IF($B41="IndicA1",IF(OR('Rel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competences'!K$16&lt;&gt;"","IndicD2","")))))))))),IF($B41="IndicA2",IF('Rel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competences'!K$16&lt;&gt;"","IndicD2",""))))))))),IF($B41="IndicA3",IF('Rel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competences'!K$16&lt;&gt;"","IndicD2","")))))))),IF($B41="IndicB1",IF('Rel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competences'!K$16&lt;&gt;"","IndicD2",""))))))),IF($B41="IndicB2",IF(OR('Rel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competences'!K$16&lt;&gt;"","IndicD2","")))))),IF($B41="IndicB3",IF('Rel Sequencences competences'!K$12&lt;&gt;"","IndicB4",IF('Rel Sequencences competences'!K$13&lt;&gt;"","IndicC1",IF('Rel Sequencences competences'!K$14&lt;&gt;"","IndicC2",IF('Rel Sequencences competences'!K$15&lt;&gt;"","IndicD1",IF('Rel Sequencences competences'!K$16&lt;&gt;"","IndicD2",""))))),IF($B41="IndicB4",IF('Rel Sequencences competences'!K$13&lt;&gt;"","IndicC1",IF('Rel Sequencences competences'!K$14&lt;&gt;"","IndicC2",IF('Rel Sequencences competences'!K$15&lt;&gt;"","IndicD1",IF('Rel Sequencences competences'!K$16&lt;&gt;"","IndicD2","")))),IF($B41="IndicC1",IF('Rel Sequencences competences'!K$14&lt;&gt;"","IndicC2",IF('Rel Sequencences competences'!K$15&lt;&gt;"","IndicD1",IF('Rel Sequencences competences'!K$16&lt;&gt;"","IndicD2",""))),IF($B41="IndicC2",IF('Rel Sequencences competences'!K$15&lt;&gt;"","IndicD1",IF('Rel Sequencences competences'!K$16&lt;&gt;"","IndicD2","")),IF($B41="IndicD1",IF('Rel Sequencences competences'!K$16&lt;&gt;"","IndicD2",""),""))))))))))</f>
        <v>IndicB4</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20"/>
      <c r="B51" s="614" t="str">
        <f>IF($B46="IndicA1",IF(OR('Rel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competences'!K$16&lt;&gt;"","IndicD2","")))))),IF($B46="IndicB3",IF('Rel Sequencences competences'!K$12&lt;&gt;"","IndicB4",IF('Rel Sequencences competences'!K$13&lt;&gt;"","IndicC1",IF('Rel Sequencences competences'!K$14&lt;&gt;"","IndicC2",IF('Rel Sequencences competences'!K$15&lt;&gt;"","IndicD1",IF('Rel Sequencences competences'!K$16&lt;&gt;"","IndicD2",""))))),IF($B46="IndicB4",IF('Rel Sequencences competences'!K$13&lt;&gt;"","IndicC1",IF('Rel Sequencences competences'!K$14&lt;&gt;"","IndicC2",IF('Rel Sequencences competences'!K$15&lt;&gt;"","IndicD1",IF('Rel Sequencences competences'!K$16&lt;&gt;"","IndicD2","")))),IF($B46="IndicC1",IF('Rel Sequencences competences'!K$14&lt;&gt;"","IndicC2",IF('Rel Sequencences competences'!K$15&lt;&gt;"","IndicD1",IF('Rel Sequencences competences'!K$16&lt;&gt;"","IndicD2",""))),IF($B46="IndicC2",IF('Rel Sequencences competences'!K$15&lt;&gt;"","IndicD1",IF('Rel Sequencences competences'!K$16&lt;&gt;"","IndicD2","")),IF($B46="IndicD1",IF('Rel Sequencences competences'!K$16&lt;&gt;"","IndicD2",""),""))))))))))</f>
        <v>IndicC2</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20"/>
      <c r="B56" s="614" t="str">
        <f>IF($B51="IndicA1",IF(OR('Rel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competences'!K$16&lt;&gt;"","IndicD2","")))))))))),IF($B51="IndicA2",IF('Rel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competences'!K$16&lt;&gt;"","IndicD2",""))))))))),IF($B51="IndicA3",IF('Rel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competences'!K$16&lt;&gt;"","IndicD2","")))))))),IF($B51="IndicB1",IF('Rel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competences'!K$16&lt;&gt;"","IndicD2",""))))))),IF($B51="IndicB2",IF(OR('Rel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competences'!K$16&lt;&gt;"","IndicD2","")))))),IF($B51="IndicB3",IF('Rel Sequencences competences'!K$12&lt;&gt;"","IndicB4",IF('Rel Sequencences competences'!K$13&lt;&gt;"","IndicC1",IF('Rel Sequencences competences'!K$14&lt;&gt;"","IndicC2",IF('Rel Sequencences competences'!K$15&lt;&gt;"","IndicD1",IF('Rel Sequencences competences'!K$16&lt;&gt;"","IndicD2",""))))),IF($B51="IndicB4",IF('Rel Sequencences competences'!K$13&lt;&gt;"","IndicC1",IF('Rel Sequencences competences'!K$14&lt;&gt;"","IndicC2",IF('Rel Sequencences competences'!K$15&lt;&gt;"","IndicD1",IF('Rel Sequencences competences'!K$16&lt;&gt;"","IndicD2","")))),IF($B51="IndicC1",IF('Rel Sequencences competences'!K$14&lt;&gt;"","IndicC2",IF('Rel Sequencences competences'!K$15&lt;&gt;"","IndicD1",IF('Rel Sequencences competences'!K$16&lt;&gt;"","IndicD2",""))),IF($B51="IndicC2",IF('Rel Sequencences competences'!K$15&lt;&gt;"","IndicD1",IF('Rel Sequencences competences'!K$16&lt;&gt;"","IndicD2","")),IF($B51="IndicD1",IF('Rel Sequencences competences'!K$16&lt;&gt;"","IndicD2",""),""))))))))))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20"/>
      <c r="B61" s="614" t="str">
        <f>IF($B56="IndicA1",IF(OR('Rel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competences'!K$16&lt;&gt;"","IndicD2","")))))),IF($B56="IndicB3",IF('Rel Sequencences competences'!K$12&lt;&gt;"","IndicB4",IF('Rel Sequencences competences'!K$13&lt;&gt;"","IndicC1",IF('Rel Sequencences competences'!K$14&lt;&gt;"","IndicC2",IF('Rel Sequencences competences'!K$15&lt;&gt;"","IndicD1",IF('Rel Sequencences competences'!K$16&lt;&gt;"","IndicD2",""))))),IF($B56="IndicB4",IF('Rel Sequencences competences'!K$13&lt;&gt;"","IndicC1",IF('Rel Sequencences competences'!K$14&lt;&gt;"","IndicC2",IF('Rel Sequencences competences'!K$15&lt;&gt;"","IndicD1",IF('Rel Sequencences competences'!K$16&lt;&gt;"","IndicD2","")))),IF($B56="IndicC1",IF('Rel Sequencences competences'!K$14&lt;&gt;"","IndicC2",IF('Rel Sequencences competences'!K$15&lt;&gt;"","IndicD1",IF('Rel Sequencences competences'!K$16&lt;&gt;"","IndicD2",""))),IF($B56="IndicC2",IF('Rel Sequencences competences'!K$15&lt;&gt;"","IndicD1",IF('Rel Sequencences competences'!K$16&lt;&gt;"","IndicD2","")),IF($B56="IndicD1",IF('Rel Sequencences competences'!K$16&lt;&gt;"","IndicD2",""),""))))))))))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20"/>
      <c r="B66" s="614" t="str">
        <f>IF($B61="IndicA1",IF(OR('Rel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competences'!K$16&lt;&gt;"","IndicD2","")))))))))),IF($B61="IndicA2",IF('Rel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competences'!K$16&lt;&gt;"","IndicD2",""))))))))),IF($B61="IndicA3",IF('Rel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competences'!K$16&lt;&gt;"","IndicD2","")))))))),IF($B61="IndicB1",IF('Rel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competences'!K$16&lt;&gt;"","IndicD2",""))))))),IF($B61="IndicB2",IF(OR('Rel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competences'!K$16&lt;&gt;"","IndicD2","")))))),IF($B61="IndicB3",IF('Rel Sequencences competences'!K$12&lt;&gt;"","IndicB4",IF('Rel Sequencences competences'!K$13&lt;&gt;"","IndicC1",IF('Rel Sequencences competences'!K$14&lt;&gt;"","IndicC2",IF('Rel Sequencences competences'!K$15&lt;&gt;"","IndicD1",IF('Rel Sequencences competences'!K$16&lt;&gt;"","IndicD2",""))))),IF($B61="IndicB4",IF('Rel Sequencences competences'!K$13&lt;&gt;"","IndicC1",IF('Rel Sequencences competences'!K$14&lt;&gt;"","IndicC2",IF('Rel Sequencences competences'!K$15&lt;&gt;"","IndicD1",IF('Rel Sequencences competences'!K$16&lt;&gt;"","IndicD2","")))),IF($B61="IndicC1",IF('Rel Sequencences competences'!K$14&lt;&gt;"","IndicC2",IF('Rel Sequencences competences'!K$15&lt;&gt;"","IndicD1",IF('Rel Sequencences competences'!K$16&lt;&gt;"","IndicD2",""))),IF($B61="IndicC2",IF('Rel Sequencences competences'!K$15&lt;&gt;"","IndicD1",IF('Rel Sequencences competences'!K$16&lt;&gt;"","IndicD2","")),IF($B61="IndicD1",IF('Rel Sequencences competences'!K$16&lt;&gt;"","IndicD2",""),""))))))))))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20"/>
      <c r="B71" s="614" t="str">
        <f>IF($B66="IndicA1",IF(OR('Rel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competences'!K$16&lt;&gt;"","IndicD2","")))))),IF($B66="IndicB3",IF('Rel Sequencences competences'!K$12&lt;&gt;"","IndicB4",IF('Rel Sequencences competences'!K$13&lt;&gt;"","IndicC1",IF('Rel Sequencences competences'!K$14&lt;&gt;"","IndicC2",IF('Rel Sequencences competences'!K$15&lt;&gt;"","IndicD1",IF('Rel Sequencences competences'!K$16&lt;&gt;"","IndicD2",""))))),IF($B66="IndicB4",IF('Rel Sequencences competences'!K$13&lt;&gt;"","IndicC1",IF('Rel Sequencences competences'!K$14&lt;&gt;"","IndicC2",IF('Rel Sequencences competences'!K$15&lt;&gt;"","IndicD1",IF('Rel Sequencences competences'!K$16&lt;&gt;"","IndicD2","")))),IF($B66="IndicC1",IF('Rel Sequencences competences'!K$14&lt;&gt;"","IndicC2",IF('Rel Sequencences competences'!K$15&lt;&gt;"","IndicD1",IF('Rel Sequencences competences'!K$16&lt;&gt;"","IndicD2",""))),IF($B66="IndicC2",IF('Rel Sequencences competences'!K$15&lt;&gt;"","IndicD1",IF('Rel Sequencences competences'!K$16&lt;&gt;"","IndicD2","")),IF($B66="IndicD1",IF('Rel Sequencences competences'!K$16&lt;&gt;"","IndicD2",""),""))))))))))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20"/>
      <c r="B76" s="614" t="str">
        <f>IF($B71="IndicA1",IF(OR('Rel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competences'!K$16&lt;&gt;"","IndicD2","")))))))))),IF($B71="IndicA2",IF('Rel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competences'!K$16&lt;&gt;"","IndicD2",""))))))))),IF($B71="IndicA3",IF('Rel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competences'!K$16&lt;&gt;"","IndicD2","")))))))),IF($B71="IndicB1",IF('Rel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competences'!K$16&lt;&gt;"","IndicD2",""))))))),IF($B71="IndicB2",IF(OR('Rel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competences'!K$16&lt;&gt;"","IndicD2","")))))),IF($B71="IndicB3",IF('Rel Sequencences competences'!K$12&lt;&gt;"","IndicB4",IF('Rel Sequencences competences'!K$13&lt;&gt;"","IndicC1",IF('Rel Sequencences competences'!K$14&lt;&gt;"","IndicC2",IF('Rel Sequencences competences'!K$15&lt;&gt;"","IndicD1",IF('Rel Sequencences competences'!K$16&lt;&gt;"","IndicD2",""))))),IF($B71="IndicB4",IF('Rel Sequencences competences'!K$13&lt;&gt;"","IndicC1",IF('Rel Sequencences competences'!K$14&lt;&gt;"","IndicC2",IF('Rel Sequencences competences'!K$15&lt;&gt;"","IndicD1",IF('Rel Sequencences competences'!K$16&lt;&gt;"","IndicD2","")))),IF($B71="IndicC1",IF('Rel Sequencences competences'!K$14&lt;&gt;"","IndicC2",IF('Rel Sequencences competences'!K$15&lt;&gt;"","IndicD1",IF('Rel Sequencences competences'!K$16&lt;&gt;"","IndicD2",""))),IF($B71="IndicC2",IF('Rel Sequencences competences'!K$15&lt;&gt;"","IndicD1",IF('Rel Sequencences competences'!K$16&lt;&gt;"","IndicD2","")),IF($B71="IndicD1",IF('Rel Sequencences competences'!K$16&lt;&gt;"","IndicD2",""),""))))))))))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c r="C83" s="610"/>
      <c r="D83" s="610"/>
      <c r="E83" s="611"/>
      <c r="F83" s="612"/>
      <c r="G83" s="610"/>
      <c r="H83" s="610"/>
      <c r="I83" s="610"/>
      <c r="J83" s="613"/>
    </row>
  </sheetData>
  <dataConsolidate/>
  <mergeCells count="153">
    <mergeCell ref="C80:F80"/>
    <mergeCell ref="G80:J80"/>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 ref="C72:F72"/>
    <mergeCell ref="G72:J72"/>
    <mergeCell ref="C73:F73"/>
    <mergeCell ref="B66:B70"/>
    <mergeCell ref="C66:F66"/>
    <mergeCell ref="G66:J66"/>
    <mergeCell ref="C67:F67"/>
    <mergeCell ref="G67:J67"/>
    <mergeCell ref="G73:J73"/>
    <mergeCell ref="C74:F74"/>
    <mergeCell ref="G74:J74"/>
    <mergeCell ref="C75:F75"/>
    <mergeCell ref="C68:F68"/>
    <mergeCell ref="G68:J68"/>
    <mergeCell ref="C69:F69"/>
    <mergeCell ref="G69:J69"/>
    <mergeCell ref="C70:F70"/>
    <mergeCell ref="G70:J70"/>
    <mergeCell ref="B61:B65"/>
    <mergeCell ref="C61:F61"/>
    <mergeCell ref="G61:J61"/>
    <mergeCell ref="C62:F62"/>
    <mergeCell ref="G62:J62"/>
    <mergeCell ref="C63:F63"/>
    <mergeCell ref="G63:J63"/>
    <mergeCell ref="C64:F64"/>
    <mergeCell ref="G64:J64"/>
    <mergeCell ref="C65:F65"/>
    <mergeCell ref="G65:J65"/>
    <mergeCell ref="B56:B60"/>
    <mergeCell ref="C56:F56"/>
    <mergeCell ref="G56:J56"/>
    <mergeCell ref="C57:F57"/>
    <mergeCell ref="G57:J57"/>
    <mergeCell ref="C58:F58"/>
    <mergeCell ref="G58:J58"/>
    <mergeCell ref="C59:F59"/>
    <mergeCell ref="G59:J59"/>
    <mergeCell ref="C60:F60"/>
    <mergeCell ref="G60:J60"/>
    <mergeCell ref="B51:B55"/>
    <mergeCell ref="C51:F51"/>
    <mergeCell ref="G51:J51"/>
    <mergeCell ref="C52:F52"/>
    <mergeCell ref="G52:J52"/>
    <mergeCell ref="C53:F53"/>
    <mergeCell ref="G53:J53"/>
    <mergeCell ref="C54:F54"/>
    <mergeCell ref="G54:J54"/>
    <mergeCell ref="C55:F55"/>
    <mergeCell ref="G55:J55"/>
    <mergeCell ref="G45:J45"/>
    <mergeCell ref="B46:B50"/>
    <mergeCell ref="C46:F46"/>
    <mergeCell ref="G46:J46"/>
    <mergeCell ref="C47:F47"/>
    <mergeCell ref="G47:J47"/>
    <mergeCell ref="C48:F48"/>
    <mergeCell ref="G48:J48"/>
    <mergeCell ref="C49:F49"/>
    <mergeCell ref="G49:J49"/>
    <mergeCell ref="B41:B45"/>
    <mergeCell ref="C41:F41"/>
    <mergeCell ref="G41:J41"/>
    <mergeCell ref="C42:F42"/>
    <mergeCell ref="G42:J42"/>
    <mergeCell ref="C43:F43"/>
    <mergeCell ref="G43:J43"/>
    <mergeCell ref="C44:F44"/>
    <mergeCell ref="G44:J44"/>
    <mergeCell ref="C45:F45"/>
    <mergeCell ref="C50:F50"/>
    <mergeCell ref="G50:J50"/>
    <mergeCell ref="C33:F33"/>
    <mergeCell ref="C38:F38"/>
    <mergeCell ref="G38:J38"/>
    <mergeCell ref="C39:F39"/>
    <mergeCell ref="G39:J39"/>
    <mergeCell ref="C40:F40"/>
    <mergeCell ref="G40:J40"/>
    <mergeCell ref="G33:J33"/>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K1:O11"/>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s>
  <conditionalFormatting sqref="F4:J5">
    <cfRule type="containsText" dxfId="23" priority="2" operator="containsText" text="h">
      <formula>NOT(ISERROR(SEARCH("h",F4)))</formula>
    </cfRule>
  </conditionalFormatting>
  <conditionalFormatting sqref="F7:J8">
    <cfRule type="containsText" dxfId="22"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27" right="0.22" top="0.43" bottom="0.44" header="0.31496062992125984" footer="0.31496062992125984"/>
  <pageSetup paperSize="9" scale="63" orientation="portrait" horizontalDpi="4294967293" verticalDpi="0" r:id="rId1"/>
</worksheet>
</file>

<file path=xl/worksheets/sheet17.xml><?xml version="1.0" encoding="utf-8"?>
<worksheet xmlns="http://schemas.openxmlformats.org/spreadsheetml/2006/main" xmlns:r="http://schemas.openxmlformats.org/officeDocument/2006/relationships">
  <sheetPr>
    <tabColor theme="6" tint="-0.249977111117893"/>
    <pageSetUpPr fitToPage="1"/>
  </sheetPr>
  <dimension ref="A1:O83"/>
  <sheetViews>
    <sheetView zoomScale="115" zoomScaleNormal="115" workbookViewId="0">
      <selection activeCell="B31" sqref="B31:B35"/>
    </sheetView>
  </sheetViews>
  <sheetFormatPr baseColWidth="10" defaultRowHeight="15"/>
  <cols>
    <col min="1" max="1" width="10.140625" customWidth="1"/>
    <col min="2" max="10" width="12.7109375" customWidth="1"/>
    <col min="11" max="11" width="7.85546875" customWidth="1"/>
    <col min="12" max="12" width="5.7109375" customWidth="1"/>
    <col min="13" max="13" width="8.28515625" customWidth="1"/>
    <col min="14" max="14" width="5.5703125" customWidth="1"/>
    <col min="15" max="15" width="6.28515625" customWidth="1"/>
  </cols>
  <sheetData>
    <row r="1" spans="1:15" ht="28.5" customHeight="1" thickBot="1">
      <c r="A1" s="558" t="s">
        <v>302</v>
      </c>
      <c r="B1" s="559"/>
      <c r="C1" s="300" t="str">
        <f>'Rel Connaissances Sequences '!K3</f>
        <v>Ssi1-9</v>
      </c>
      <c r="D1" s="560" t="str">
        <f>'Rel Connaissances Sequences '!K1</f>
        <v>Comment circule l'information au sein d'un système ?</v>
      </c>
      <c r="E1" s="561"/>
      <c r="F1" s="561"/>
      <c r="G1" s="561"/>
      <c r="H1" s="561"/>
      <c r="I1" s="561"/>
      <c r="J1" s="562"/>
      <c r="K1" s="549" t="s">
        <v>496</v>
      </c>
      <c r="L1" s="550"/>
      <c r="M1" s="550"/>
      <c r="N1" s="550"/>
      <c r="O1" s="551"/>
    </row>
    <row r="2" spans="1:15" ht="15" customHeight="1">
      <c r="A2" s="563" t="s">
        <v>440</v>
      </c>
      <c r="B2" s="567" t="s">
        <v>397</v>
      </c>
      <c r="C2" s="568"/>
      <c r="D2" s="307">
        <v>2</v>
      </c>
      <c r="E2" s="308" t="s">
        <v>306</v>
      </c>
      <c r="F2" s="628" t="str">
        <f>'Organisation Hebdo'!A4</f>
        <v>Lu</v>
      </c>
      <c r="G2" s="591" t="str">
        <f>'Organisation Hebdo'!B4</f>
        <v>Ma</v>
      </c>
      <c r="H2" s="591" t="str">
        <f>'Organisation Hebdo'!C4</f>
        <v>Me</v>
      </c>
      <c r="I2" s="591" t="str">
        <f>'Organisation Hebdo'!D4</f>
        <v>Je</v>
      </c>
      <c r="J2" s="593" t="str">
        <f>'Organisation Hebdo'!E4</f>
        <v>Ve</v>
      </c>
      <c r="K2" s="552"/>
      <c r="L2" s="553"/>
      <c r="M2" s="553"/>
      <c r="N2" s="553"/>
      <c r="O2" s="554"/>
    </row>
    <row r="3" spans="1:15" ht="15" customHeight="1">
      <c r="A3" s="564"/>
      <c r="B3" s="585" t="s">
        <v>398</v>
      </c>
      <c r="C3" s="586"/>
      <c r="D3" s="305">
        <v>5</v>
      </c>
      <c r="E3" s="309" t="s">
        <v>306</v>
      </c>
      <c r="F3" s="629"/>
      <c r="G3" s="592"/>
      <c r="H3" s="592"/>
      <c r="I3" s="592"/>
      <c r="J3" s="594"/>
      <c r="K3" s="552"/>
      <c r="L3" s="553"/>
      <c r="M3" s="553"/>
      <c r="N3" s="553"/>
      <c r="O3" s="554"/>
    </row>
    <row r="4" spans="1:15" ht="15" customHeight="1">
      <c r="A4" s="564"/>
      <c r="B4" s="585" t="s">
        <v>396</v>
      </c>
      <c r="C4" s="586"/>
      <c r="D4" s="630" t="s">
        <v>400</v>
      </c>
      <c r="E4" s="631"/>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292" t="str">
        <f>IF('Organisation Hebdo'!E5&lt;&gt;"",'Organisation Hebdo'!E5,"")</f>
        <v/>
      </c>
      <c r="K4" s="552"/>
      <c r="L4" s="553"/>
      <c r="M4" s="553"/>
      <c r="N4" s="553"/>
      <c r="O4" s="554"/>
    </row>
    <row r="5" spans="1:15" ht="15" customHeight="1" thickBot="1">
      <c r="A5" s="565"/>
      <c r="B5" s="583" t="s">
        <v>303</v>
      </c>
      <c r="C5" s="584"/>
      <c r="D5" s="306">
        <v>3</v>
      </c>
      <c r="E5" s="310" t="s">
        <v>304</v>
      </c>
      <c r="F5" s="299" t="str">
        <f>IF('Organisation Hebdo'!A6&lt;&gt;"",'Organisation Hebdo'!A6,"")</f>
        <v/>
      </c>
      <c r="G5" s="291" t="str">
        <f>IF('Organisation Hebdo'!B6&lt;&gt;"",'Organisation Hebdo'!B6,"")</f>
        <v/>
      </c>
      <c r="H5" s="291" t="str">
        <f>IF('Organisation Hebdo'!C6&lt;&gt;"",'Organisation Hebdo'!C6,"")</f>
        <v/>
      </c>
      <c r="I5" s="291" t="str">
        <f>IF('Organisation Hebdo'!D6&lt;&gt;"",'Organisation Hebdo'!D6,"")</f>
        <v/>
      </c>
      <c r="J5" s="292" t="str">
        <f>IF('Organisation Hebdo'!E6&lt;&gt;"",'Organisation Hebdo'!E6,"")</f>
        <v/>
      </c>
      <c r="K5" s="552"/>
      <c r="L5" s="553"/>
      <c r="M5" s="553"/>
      <c r="N5" s="553"/>
      <c r="O5" s="554"/>
    </row>
    <row r="6" spans="1:15" ht="14.25" customHeight="1">
      <c r="A6" s="565"/>
      <c r="B6" s="571" t="s">
        <v>305</v>
      </c>
      <c r="C6" s="572"/>
      <c r="D6" s="229">
        <f>D5*7-(COUNTIF(D4,"OUI")*2*D5)</f>
        <v>21</v>
      </c>
      <c r="E6" s="229" t="s">
        <v>306</v>
      </c>
      <c r="F6" s="296"/>
      <c r="G6" s="297"/>
      <c r="H6" s="297"/>
      <c r="I6" s="297"/>
      <c r="J6" s="298"/>
      <c r="K6" s="552"/>
      <c r="L6" s="553"/>
      <c r="M6" s="553"/>
      <c r="N6" s="553"/>
      <c r="O6" s="554"/>
    </row>
    <row r="7" spans="1:15" ht="15" customHeight="1">
      <c r="A7" s="565"/>
      <c r="B7" s="571" t="s">
        <v>307</v>
      </c>
      <c r="C7" s="572"/>
      <c r="D7" s="231">
        <f>D5*(D3-2*COUNTIF(D4,"oui"))</f>
        <v>15</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292" t="str">
        <f>IF('Organisation Hebdo'!E8&lt;&gt;"",'Organisation Hebdo'!E8,"")</f>
        <v>2h CE (TPE)</v>
      </c>
      <c r="K7" s="552"/>
      <c r="L7" s="553"/>
      <c r="M7" s="553"/>
      <c r="N7" s="553"/>
      <c r="O7" s="554"/>
    </row>
    <row r="8" spans="1:15" ht="15" customHeight="1" thickBot="1">
      <c r="A8" s="565"/>
      <c r="B8" s="571" t="s">
        <v>309</v>
      </c>
      <c r="C8" s="572"/>
      <c r="D8" s="231">
        <f>D5*D2</f>
        <v>6</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295" t="str">
        <f>IF('Organisation Hebdo'!E9&lt;&gt;"",'Organisation Hebdo'!E9,"")</f>
        <v/>
      </c>
      <c r="K8" s="552"/>
      <c r="L8" s="553"/>
      <c r="M8" s="553"/>
      <c r="N8" s="553"/>
      <c r="O8" s="554"/>
    </row>
    <row r="9" spans="1:15" ht="15.75" thickBot="1">
      <c r="A9" s="566"/>
      <c r="B9" s="573" t="s">
        <v>310</v>
      </c>
      <c r="C9" s="574"/>
      <c r="D9" s="574"/>
      <c r="E9" s="574"/>
      <c r="F9" s="575"/>
      <c r="G9" s="575"/>
      <c r="H9" s="575"/>
      <c r="I9" s="575"/>
      <c r="J9" s="576"/>
      <c r="K9" s="552"/>
      <c r="L9" s="553"/>
      <c r="M9" s="553"/>
      <c r="N9" s="553"/>
      <c r="O9" s="554"/>
    </row>
    <row r="10" spans="1:15" ht="73.5" customHeight="1" thickBot="1">
      <c r="A10" s="566"/>
      <c r="B10" s="577" t="str">
        <f>'Suivi de Formules'!J2</f>
        <v xml:space="preserve">A2 Analyser le système
B1 Identifier et caractériser les grandeurs agissant sur un système
B2 Proposer ou justifier un modèle
</v>
      </c>
      <c r="C10" s="578"/>
      <c r="D10" s="578"/>
      <c r="E10" s="578"/>
      <c r="F10" s="578" t="str">
        <f>'Suivi de Formules'!J3</f>
        <v xml:space="preserve">C1 Justifier le choix d'un protocole expérimental
</v>
      </c>
      <c r="G10" s="578"/>
      <c r="H10" s="578"/>
      <c r="I10" s="578"/>
      <c r="J10" s="579"/>
      <c r="K10" s="552"/>
      <c r="L10" s="553"/>
      <c r="M10" s="553"/>
      <c r="N10" s="553"/>
      <c r="O10" s="554"/>
    </row>
    <row r="11" spans="1:15" ht="18" customHeight="1">
      <c r="A11" s="565"/>
      <c r="B11" s="598" t="s">
        <v>322</v>
      </c>
      <c r="C11" s="599"/>
      <c r="D11" s="599"/>
      <c r="E11" s="599"/>
      <c r="F11" s="599"/>
      <c r="G11" s="599"/>
      <c r="H11" s="599"/>
      <c r="I11" s="599"/>
      <c r="J11" s="600"/>
      <c r="K11" s="555"/>
      <c r="L11" s="556"/>
      <c r="M11" s="556"/>
      <c r="N11" s="556"/>
      <c r="O11" s="557"/>
    </row>
    <row r="12" spans="1:15" ht="98.25" customHeight="1" thickBot="1">
      <c r="A12" s="565"/>
      <c r="B12" s="580" t="str">
        <f>'Suivi de Formules'!J4</f>
        <v xml:space="preserve">Chaîne d’information
Composants réalisant les fonctions de la chaîne d’information
Système de numération, codage
</v>
      </c>
      <c r="C12" s="581"/>
      <c r="D12" s="581"/>
      <c r="E12" s="581"/>
      <c r="F12" s="581" t="str">
        <f>'Suivi de Formules'!J5</f>
        <v xml:space="preserve">Flux d’information
Chaîne d’information, structure et fonctionnement
Capteurs
</v>
      </c>
      <c r="G12" s="581"/>
      <c r="H12" s="581"/>
      <c r="I12" s="581"/>
      <c r="J12" s="582"/>
    </row>
    <row r="13" spans="1:15">
      <c r="A13" s="395"/>
      <c r="B13" s="625" t="s">
        <v>311</v>
      </c>
      <c r="C13" s="602"/>
      <c r="D13" s="602"/>
      <c r="E13" s="602"/>
      <c r="F13" s="602"/>
      <c r="G13" s="602"/>
      <c r="H13" s="602"/>
      <c r="I13" s="602"/>
      <c r="J13" s="603"/>
    </row>
    <row r="14" spans="1:15">
      <c r="A14" s="396"/>
      <c r="B14" s="339"/>
      <c r="C14" s="303"/>
      <c r="D14" s="303"/>
      <c r="E14" s="303"/>
      <c r="F14" s="303"/>
      <c r="G14" s="303"/>
      <c r="H14" s="303"/>
      <c r="I14" s="303"/>
      <c r="J14" s="304"/>
    </row>
    <row r="15" spans="1:15">
      <c r="A15" s="397" t="s">
        <v>312</v>
      </c>
      <c r="B15" s="339"/>
      <c r="C15" s="303"/>
      <c r="D15" s="423"/>
      <c r="E15" s="423"/>
      <c r="F15" s="303"/>
      <c r="G15" s="424"/>
      <c r="H15" s="303"/>
      <c r="I15" s="303"/>
      <c r="J15" s="304"/>
    </row>
    <row r="16" spans="1:15">
      <c r="A16" s="397" t="s">
        <v>313</v>
      </c>
      <c r="B16" s="399"/>
      <c r="C16" s="303"/>
      <c r="D16" s="425"/>
      <c r="E16" s="393"/>
      <c r="F16" s="303"/>
      <c r="G16" s="303"/>
      <c r="H16" s="303"/>
      <c r="I16" s="303"/>
      <c r="J16" s="304"/>
    </row>
    <row r="17" spans="1:10">
      <c r="A17" s="397" t="s">
        <v>314</v>
      </c>
      <c r="B17" s="399"/>
      <c r="C17" s="303"/>
      <c r="D17" s="303"/>
      <c r="E17" s="303"/>
      <c r="F17" s="303"/>
      <c r="G17" s="303"/>
      <c r="H17" s="303"/>
      <c r="I17" s="303"/>
      <c r="J17" s="304"/>
    </row>
    <row r="18" spans="1:10">
      <c r="A18" s="397" t="s">
        <v>315</v>
      </c>
      <c r="B18" s="399"/>
      <c r="C18" s="303"/>
      <c r="D18" s="303"/>
      <c r="E18" s="303"/>
      <c r="F18" s="303"/>
      <c r="G18" s="303"/>
      <c r="H18" s="303"/>
      <c r="I18" s="303"/>
      <c r="J18" s="304"/>
    </row>
    <row r="19" spans="1:10">
      <c r="A19" s="397" t="s">
        <v>316</v>
      </c>
      <c r="B19" s="399"/>
      <c r="C19" s="303"/>
      <c r="D19" s="303"/>
      <c r="E19" s="303"/>
      <c r="F19" s="303"/>
      <c r="G19" s="303"/>
      <c r="H19" s="303"/>
      <c r="I19" s="303"/>
      <c r="J19" s="304"/>
    </row>
    <row r="20" spans="1:10">
      <c r="A20" s="397" t="s">
        <v>317</v>
      </c>
      <c r="B20" s="339"/>
      <c r="C20" s="303"/>
      <c r="D20" s="303"/>
      <c r="E20" s="303"/>
      <c r="F20" s="303"/>
      <c r="G20" s="303"/>
      <c r="H20" s="303"/>
      <c r="I20" s="303"/>
      <c r="J20" s="304"/>
    </row>
    <row r="21" spans="1:10">
      <c r="A21" s="397" t="s">
        <v>318</v>
      </c>
      <c r="B21" s="339"/>
      <c r="C21" s="303"/>
      <c r="D21" s="303"/>
      <c r="E21" s="303"/>
      <c r="F21" s="303"/>
      <c r="G21" s="303"/>
      <c r="H21" s="303"/>
      <c r="I21" s="303"/>
      <c r="J21" s="304"/>
    </row>
    <row r="22" spans="1:10">
      <c r="A22" s="397" t="s">
        <v>319</v>
      </c>
      <c r="B22" s="339"/>
      <c r="C22" s="303"/>
      <c r="D22" s="303"/>
      <c r="E22" s="303"/>
      <c r="F22" s="303"/>
      <c r="G22" s="303"/>
      <c r="H22" s="303"/>
      <c r="I22" s="303"/>
      <c r="J22" s="304"/>
    </row>
    <row r="23" spans="1:10">
      <c r="A23" s="397" t="s">
        <v>320</v>
      </c>
      <c r="B23" s="339"/>
      <c r="C23" s="303"/>
      <c r="D23" s="303"/>
      <c r="E23" s="303"/>
      <c r="F23" s="303"/>
      <c r="G23" s="303"/>
      <c r="H23" s="303"/>
      <c r="I23" s="303"/>
      <c r="J23" s="304"/>
    </row>
    <row r="24" spans="1:10" ht="15.75" thickBot="1">
      <c r="A24" s="398" t="s">
        <v>321</v>
      </c>
      <c r="B24" s="340"/>
      <c r="C24" s="333"/>
      <c r="D24" s="333"/>
      <c r="E24" s="333"/>
      <c r="F24" s="333"/>
      <c r="G24" s="333"/>
      <c r="H24" s="333"/>
      <c r="I24" s="333"/>
      <c r="J24" s="334"/>
    </row>
    <row r="25" spans="1:10">
      <c r="A25" s="619"/>
      <c r="B25" s="602" t="s">
        <v>383</v>
      </c>
      <c r="C25" s="602"/>
      <c r="D25" s="602"/>
      <c r="E25" s="602"/>
      <c r="F25" s="602"/>
      <c r="G25" s="602"/>
      <c r="H25" s="602"/>
      <c r="I25" s="602"/>
      <c r="J25" s="603"/>
    </row>
    <row r="26" spans="1:10" ht="12.75" customHeight="1">
      <c r="A26" s="620"/>
      <c r="B26" s="614" t="str">
        <f>'Suivi de Formules'!J6</f>
        <v>IndicA2</v>
      </c>
      <c r="C26" s="616"/>
      <c r="D26" s="616"/>
      <c r="E26" s="616"/>
      <c r="F26" s="616"/>
      <c r="G26" s="616"/>
      <c r="H26" s="616"/>
      <c r="I26" s="616"/>
      <c r="J26" s="617"/>
    </row>
    <row r="27" spans="1:10" ht="12" customHeight="1">
      <c r="A27" s="620"/>
      <c r="B27" s="615"/>
      <c r="C27" s="616"/>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competences'!L$16&lt;&gt;"","IndicD2","")))))),IF($B26="IndicB3",IF('Rel Sequencences competences'!L$12&lt;&gt;"","IndicB4",IF('Rel Sequencences competences'!L$13&lt;&gt;"","IndicC1",IF('Rel Sequencences competences'!L$14&lt;&gt;"","IndicC2",IF('Rel Sequencences competences'!L$15&lt;&gt;"","IndicD1",IF('Rel Sequencences competences'!L$16&lt;&gt;"","IndicD2",""))))),IF($B26="IndicB4",IF('Rel Sequencences competences'!L$13&lt;&gt;"","IndicC1",IF('Rel Sequencences competences'!L$14&lt;&gt;"","IndicC2",IF('Rel Sequencences competences'!L$15&lt;&gt;"","IndicD1",IF('Rel Sequencences competences'!L$16&lt;&gt;"","IndicD2","")))),IF($B26="IndicC1",IF('Rel Sequencences competences'!L$14&lt;&gt;"","IndicC2",IF('Rel Sequencences competences'!L$15&lt;&gt;"","IndicD1",IF('Rel Sequencences competences'!L$16&lt;&gt;"","IndicD2",""))),IF($B26="IndicC2",IF('Rel Sequencences competences'!L$15&lt;&gt;"","IndicD1",IF('Rel Sequencences competences'!L$16&lt;&gt;"","IndicD2","")),IF($B26="IndicD1",IF('Rel Sequencences competences'!L$16&lt;&gt;"","IndicD2",""),""))))))))))</f>
        <v>IndicB1</v>
      </c>
      <c r="C31" s="616"/>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12" customHeight="1">
      <c r="A36" s="620"/>
      <c r="B36" s="614" t="str">
        <f>IF($B31="IndicA1",IF(OR('Rel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competences'!L$16&lt;&gt;"","IndicD2","")))))))))),IF($B31="IndicA2",IF('Rel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competences'!L$16&lt;&gt;"","IndicD2",""))))))))),IF($B31="IndicA3",IF('Rel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competences'!L$16&lt;&gt;"","IndicD2","")))))))),IF($B31="IndicB1",IF('Rel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competences'!L$16&lt;&gt;"","IndicD2",""))))))),IF($B31="IndicB2",IF(OR('Rel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competences'!L$16&lt;&gt;"","IndicD2","")))))),IF($B31="IndicB3",IF('Rel Sequencences competences'!L$12&lt;&gt;"","IndicB4",IF('Rel Sequencences competences'!L$13&lt;&gt;"","IndicC1",IF('Rel Sequencences competences'!L$14&lt;&gt;"","IndicC2",IF('Rel Sequencences competences'!L$15&lt;&gt;"","IndicD1",IF('Rel Sequencences competences'!L$16&lt;&gt;"","IndicD2",""))))),IF($B31="IndicB4",IF('Rel Sequencences competences'!L$13&lt;&gt;"","IndicC1",IF('Rel Sequencences competences'!L$14&lt;&gt;"","IndicC2",IF('Rel Sequencences competences'!L$15&lt;&gt;"","IndicD1",IF('Rel Sequencences competences'!L$16&lt;&gt;"","IndicD2","")))),IF($B31="IndicC1",IF('Rel Sequencences competences'!L$14&lt;&gt;"","IndicC2",IF('Rel Sequencences competences'!L$15&lt;&gt;"","IndicD1",IF('Rel Sequencences competences'!L$16&lt;&gt;"","IndicD2",""))),IF($B31="IndicC2",IF('Rel Sequencences competences'!L$15&lt;&gt;"","IndicD1",IF('Rel Sequencences competences'!L$16&lt;&gt;"","IndicD2","")),IF($B31="IndicD1",IF('Rel Sequencences competences'!L$16&lt;&gt;"","IndicD2",""),""))))))))))</f>
        <v>IndicB2</v>
      </c>
      <c r="C36" s="616"/>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3.5" customHeight="1">
      <c r="A41" s="620"/>
      <c r="B41" s="614" t="str">
        <f>IF($B36="IndicA1",IF(OR('Rel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competences'!L$16&lt;&gt;"","IndicD2","")))))),IF($B36="IndicB3",IF('Rel Sequencences competences'!L$12&lt;&gt;"","IndicB4",IF('Rel Sequencences competences'!L$13&lt;&gt;"","IndicC1",IF('Rel Sequencences competences'!L$14&lt;&gt;"","IndicC2",IF('Rel Sequencences competences'!L$15&lt;&gt;"","IndicD1",IF('Rel Sequencences competences'!L$16&lt;&gt;"","IndicD2",""))))),IF($B36="IndicB4",IF('Rel Sequencences competences'!L$13&lt;&gt;"","IndicC1",IF('Rel Sequencences competences'!L$14&lt;&gt;"","IndicC2",IF('Rel Sequencences competences'!L$15&lt;&gt;"","IndicD1",IF('Rel Sequencences competences'!L$16&lt;&gt;"","IndicD2","")))),IF($B36="IndicC1",IF('Rel Sequencences competences'!L$14&lt;&gt;"","IndicC2",IF('Rel Sequencences competences'!L$15&lt;&gt;"","IndicD1",IF('Rel Sequencences competences'!L$16&lt;&gt;"","IndicD2",""))),IF($B36="IndicC2",IF('Rel Sequencences competences'!L$15&lt;&gt;"","IndicD1",IF('Rel Sequencences competences'!L$16&lt;&gt;"","IndicD2","")),IF($B36="IndicD1",IF('Rel Sequencences competences'!L$16&lt;&gt;"","IndicD2",""),""))))))))))</f>
        <v>IndicC1</v>
      </c>
      <c r="C41" s="616"/>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thickBo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hidden="1" customHeight="1">
      <c r="A46" s="620"/>
      <c r="B46" s="614" t="str">
        <f>IF($B41="IndicA1",IF(OR('Rel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competences'!L$16&lt;&gt;"","IndicD2","")))))))))),IF($B41="IndicA2",IF('Rel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competences'!L$16&lt;&gt;"","IndicD2",""))))))))),IF($B41="IndicA3",IF('Rel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competences'!L$16&lt;&gt;"","IndicD2","")))))))),IF($B41="IndicB1",IF('Rel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competences'!L$16&lt;&gt;"","IndicD2",""))))))),IF($B41="IndicB2",IF(OR('Rel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competences'!L$16&lt;&gt;"","IndicD2","")))))),IF($B41="IndicB3",IF('Rel Sequencences competences'!L$12&lt;&gt;"","IndicB4",IF('Rel Sequencences competences'!L$13&lt;&gt;"","IndicC1",IF('Rel Sequencences competences'!L$14&lt;&gt;"","IndicC2",IF('Rel Sequencences competences'!L$15&lt;&gt;"","IndicD1",IF('Rel Sequencences competences'!L$16&lt;&gt;"","IndicD2",""))))),IF($B41="IndicB4",IF('Rel Sequencences competences'!L$13&lt;&gt;"","IndicC1",IF('Rel Sequencences competences'!L$14&lt;&gt;"","IndicC2",IF('Rel Sequencences competences'!L$15&lt;&gt;"","IndicD1",IF('Rel Sequencences competences'!L$16&lt;&gt;"","IndicD2","")))),IF($B41="IndicC1",IF('Rel Sequencences competences'!L$14&lt;&gt;"","IndicC2",IF('Rel Sequencences competences'!L$15&lt;&gt;"","IndicD1",IF('Rel Sequencences competences'!L$16&lt;&gt;"","IndicD2",""))),IF($B41="IndicC2",IF('Rel Sequencences competences'!L$15&lt;&gt;"","IndicD1",IF('Rel Sequencences competences'!L$16&lt;&gt;"","IndicD2","")),IF($B41="IndicD1",IF('Rel Sequencences competences'!L$16&lt;&gt;"","IndicD2",""),""))))))))))</f>
        <v/>
      </c>
      <c r="C46" s="616"/>
      <c r="D46" s="616"/>
      <c r="E46" s="616"/>
      <c r="F46" s="616"/>
      <c r="G46" s="616"/>
      <c r="H46" s="616"/>
      <c r="I46" s="616"/>
      <c r="J46" s="617"/>
    </row>
    <row r="47" spans="1:10" ht="12" hidden="1"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20"/>
      <c r="B51" s="614" t="str">
        <f>IF($B46="IndicA1",IF(OR('Rel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competences'!L$16&lt;&gt;"","IndicD2","")))))),IF($B46="IndicB3",IF('Rel Sequencences competences'!L$12&lt;&gt;"","IndicB4",IF('Rel Sequencences competences'!L$13&lt;&gt;"","IndicC1",IF('Rel Sequencences competences'!L$14&lt;&gt;"","IndicC2",IF('Rel Sequencences competences'!L$15&lt;&gt;"","IndicD1",IF('Rel Sequencences competences'!L$16&lt;&gt;"","IndicD2",""))))),IF($B46="IndicB4",IF('Rel Sequencences competences'!L$13&lt;&gt;"","IndicC1",IF('Rel Sequencences competences'!L$14&lt;&gt;"","IndicC2",IF('Rel Sequencences competences'!L$15&lt;&gt;"","IndicD1",IF('Rel Sequencences competences'!L$16&lt;&gt;"","IndicD2","")))),IF($B46="IndicC1",IF('Rel Sequencences competences'!L$14&lt;&gt;"","IndicC2",IF('Rel Sequencences competences'!L$15&lt;&gt;"","IndicD1",IF('Rel Sequencences competences'!L$16&lt;&gt;"","IndicD2",""))),IF($B46="IndicC2",IF('Rel Sequencences competences'!L$15&lt;&gt;"","IndicD1",IF('Rel Sequencences competences'!L$16&lt;&gt;"","IndicD2","")),IF($B46="IndicD1",IF('Rel Sequencences competences'!L$16&lt;&gt;"","IndicD2",""),""))))))))))</f>
        <v/>
      </c>
      <c r="C51" s="616"/>
      <c r="D51" s="616"/>
      <c r="E51" s="616"/>
      <c r="F51" s="616"/>
      <c r="G51" s="616"/>
      <c r="H51" s="616"/>
      <c r="I51" s="616"/>
      <c r="J51" s="617"/>
    </row>
    <row r="52" spans="1:10" ht="12" hidden="1"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20"/>
      <c r="B56" s="614" t="str">
        <f>IF($B51="IndicA1",IF(OR('Rel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competences'!L$16&lt;&gt;"","IndicD2","")))))))))),IF($B51="IndicA2",IF('Rel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competences'!L$16&lt;&gt;"","IndicD2",""))))))))),IF($B51="IndicA3",IF('Rel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competences'!L$16&lt;&gt;"","IndicD2","")))))))),IF($B51="IndicB1",IF('Rel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competences'!L$16&lt;&gt;"","IndicD2",""))))))),IF($B51="IndicB2",IF(OR('Rel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competences'!L$16&lt;&gt;"","IndicD2","")))))),IF($B51="IndicB3",IF('Rel Sequencences competences'!L$12&lt;&gt;"","IndicB4",IF('Rel Sequencences competences'!L$13&lt;&gt;"","IndicC1",IF('Rel Sequencences competences'!L$14&lt;&gt;"","IndicC2",IF('Rel Sequencences competences'!L$15&lt;&gt;"","IndicD1",IF('Rel Sequencences competences'!L$16&lt;&gt;"","IndicD2",""))))),IF($B51="IndicB4",IF('Rel Sequencences competences'!L$13&lt;&gt;"","IndicC1",IF('Rel Sequencences competences'!L$14&lt;&gt;"","IndicC2",IF('Rel Sequencences competences'!L$15&lt;&gt;"","IndicD1",IF('Rel Sequencences competences'!L$16&lt;&gt;"","IndicD2","")))),IF($B51="IndicC1",IF('Rel Sequencences competences'!L$14&lt;&gt;"","IndicC2",IF('Rel Sequencences competences'!L$15&lt;&gt;"","IndicD1",IF('Rel Sequencences competences'!L$16&lt;&gt;"","IndicD2",""))),IF($B51="IndicC2",IF('Rel Sequencences competences'!L$15&lt;&gt;"","IndicD1",IF('Rel Sequencences competences'!L$16&lt;&gt;"","IndicD2","")),IF($B51="IndicD1",IF('Rel Sequencences competences'!L$16&lt;&gt;"","IndicD2",""),""))))))))))</f>
        <v/>
      </c>
      <c r="C56" s="616"/>
      <c r="D56" s="616"/>
      <c r="E56" s="616"/>
      <c r="F56" s="616"/>
      <c r="G56" s="616"/>
      <c r="H56" s="616"/>
      <c r="I56" s="616"/>
      <c r="J56" s="617"/>
    </row>
    <row r="57" spans="1:10" ht="12" hidden="1"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20"/>
      <c r="B61" s="614" t="str">
        <f>IF($B56="IndicA1",IF(OR('Rel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competences'!L$16&lt;&gt;"","IndicD2","")))))),IF($B56="IndicB3",IF('Rel Sequencences competences'!L$12&lt;&gt;"","IndicB4",IF('Rel Sequencences competences'!L$13&lt;&gt;"","IndicC1",IF('Rel Sequencences competences'!L$14&lt;&gt;"","IndicC2",IF('Rel Sequencences competences'!L$15&lt;&gt;"","IndicD1",IF('Rel Sequencences competences'!L$16&lt;&gt;"","IndicD2",""))))),IF($B56="IndicB4",IF('Rel Sequencences competences'!L$13&lt;&gt;"","IndicC1",IF('Rel Sequencences competences'!L$14&lt;&gt;"","IndicC2",IF('Rel Sequencences competences'!L$15&lt;&gt;"","IndicD1",IF('Rel Sequencences competences'!L$16&lt;&gt;"","IndicD2","")))),IF($B56="IndicC1",IF('Rel Sequencences competences'!L$14&lt;&gt;"","IndicC2",IF('Rel Sequencences competences'!L$15&lt;&gt;"","IndicD1",IF('Rel Sequencences competences'!L$16&lt;&gt;"","IndicD2",""))),IF($B56="IndicC2",IF('Rel Sequencences competences'!L$15&lt;&gt;"","IndicD1",IF('Rel Sequencences competences'!L$16&lt;&gt;"","IndicD2","")),IF($B56="IndicD1",IF('Rel Sequencences competences'!L$16&lt;&gt;"","IndicD2",""),""))))))))))</f>
        <v/>
      </c>
      <c r="C61" s="618"/>
      <c r="D61" s="618"/>
      <c r="E61" s="618"/>
      <c r="F61" s="618"/>
      <c r="G61" s="618"/>
      <c r="H61" s="618"/>
      <c r="I61" s="618"/>
      <c r="J61" s="622"/>
    </row>
    <row r="62" spans="1:10" ht="12" hidden="1"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20"/>
      <c r="B66" s="614" t="str">
        <f>IF($B61="IndicA1",IF(OR('Rel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competences'!L$16&lt;&gt;"","IndicD2","")))))))))),IF($B61="IndicA2",IF('Rel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competences'!L$16&lt;&gt;"","IndicD2",""))))))))),IF($B61="IndicA3",IF('Rel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competences'!L$16&lt;&gt;"","IndicD2","")))))))),IF($B61="IndicB1",IF('Rel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competences'!L$16&lt;&gt;"","IndicD2",""))))))),IF($B61="IndicB2",IF(OR('Rel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competences'!L$16&lt;&gt;"","IndicD2","")))))),IF($B61="IndicB3",IF('Rel Sequencences competences'!L$12&lt;&gt;"","IndicB4",IF('Rel Sequencences competences'!L$13&lt;&gt;"","IndicC1",IF('Rel Sequencences competences'!L$14&lt;&gt;"","IndicC2",IF('Rel Sequencences competences'!L$15&lt;&gt;"","IndicD1",IF('Rel Sequencences competences'!L$16&lt;&gt;"","IndicD2",""))))),IF($B61="IndicB4",IF('Rel Sequencences competences'!L$13&lt;&gt;"","IndicC1",IF('Rel Sequencences competences'!L$14&lt;&gt;"","IndicC2",IF('Rel Sequencences competences'!L$15&lt;&gt;"","IndicD1",IF('Rel Sequencences competences'!L$16&lt;&gt;"","IndicD2","")))),IF($B61="IndicC1",IF('Rel Sequencences competences'!L$14&lt;&gt;"","IndicC2",IF('Rel Sequencences competences'!L$15&lt;&gt;"","IndicD1",IF('Rel Sequencences competences'!L$16&lt;&gt;"","IndicD2",""))),IF($B61="IndicC2",IF('Rel Sequencences competences'!L$15&lt;&gt;"","IndicD1",IF('Rel Sequencences competences'!L$16&lt;&gt;"","IndicD2","")),IF($B61="IndicD1",IF('Rel Sequencences competences'!L$16&lt;&gt;"","IndicD2",""),""))))))))))</f>
        <v/>
      </c>
      <c r="C66" s="618"/>
      <c r="D66" s="618"/>
      <c r="E66" s="618"/>
      <c r="F66" s="618"/>
      <c r="G66" s="618"/>
      <c r="H66" s="618"/>
      <c r="I66" s="618"/>
      <c r="J66" s="622"/>
    </row>
    <row r="67" spans="1:10" ht="12" hidden="1"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20"/>
      <c r="B71" s="614" t="str">
        <f>IF($B66="IndicA1",IF(OR('Rel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competences'!L$16&lt;&gt;"","IndicD2","")))))),IF($B66="IndicB3",IF('Rel Sequencences competences'!L$12&lt;&gt;"","IndicB4",IF('Rel Sequencences competences'!L$13&lt;&gt;"","IndicC1",IF('Rel Sequencences competences'!L$14&lt;&gt;"","IndicC2",IF('Rel Sequencences competences'!L$15&lt;&gt;"","IndicD1",IF('Rel Sequencences competences'!L$16&lt;&gt;"","IndicD2",""))))),IF($B66="IndicB4",IF('Rel Sequencences competences'!L$13&lt;&gt;"","IndicC1",IF('Rel Sequencences competences'!L$14&lt;&gt;"","IndicC2",IF('Rel Sequencences competences'!L$15&lt;&gt;"","IndicD1",IF('Rel Sequencences competences'!L$16&lt;&gt;"","IndicD2","")))),IF($B66="IndicC1",IF('Rel Sequencences competences'!L$14&lt;&gt;"","IndicC2",IF('Rel Sequencences competences'!L$15&lt;&gt;"","IndicD1",IF('Rel Sequencences competences'!L$16&lt;&gt;"","IndicD2",""))),IF($B66="IndicC2",IF('Rel Sequencences competences'!L$15&lt;&gt;"","IndicD1",IF('Rel Sequencences competences'!L$16&lt;&gt;"","IndicD2","")),IF($B66="IndicD1",IF('Rel Sequencences competences'!L$16&lt;&gt;"","IndicD2",""),""))))))))))</f>
        <v/>
      </c>
      <c r="C71" s="618"/>
      <c r="D71" s="618"/>
      <c r="E71" s="618"/>
      <c r="F71" s="618"/>
      <c r="G71" s="618"/>
      <c r="H71" s="618"/>
      <c r="I71" s="618"/>
      <c r="J71" s="622"/>
    </row>
    <row r="72" spans="1:10" ht="12" hidden="1"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20"/>
      <c r="B76" s="614" t="str">
        <f>IF($B71="IndicA1",IF(OR('Rel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competences'!L$16&lt;&gt;"","IndicD2","")))))))))),IF($B71="IndicA2",IF('Rel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competences'!L$16&lt;&gt;"","IndicD2",""))))))))),IF($B71="IndicA3",IF('Rel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competences'!L$16&lt;&gt;"","IndicD2","")))))))),IF($B71="IndicB1",IF('Rel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competences'!L$16&lt;&gt;"","IndicD2",""))))))),IF($B71="IndicB2",IF(OR('Rel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competences'!L$16&lt;&gt;"","IndicD2","")))))),IF($B71="IndicB3",IF('Rel Sequencences competences'!L$12&lt;&gt;"","IndicB4",IF('Rel Sequencences competences'!L$13&lt;&gt;"","IndicC1",IF('Rel Sequencences competences'!L$14&lt;&gt;"","IndicC2",IF('Rel Sequencences competences'!L$15&lt;&gt;"","IndicD1",IF('Rel Sequencences competences'!L$16&lt;&gt;"","IndicD2",""))))),IF($B71="IndicB4",IF('Rel Sequencences competences'!L$13&lt;&gt;"","IndicC1",IF('Rel Sequencences competences'!L$14&lt;&gt;"","IndicC2",IF('Rel Sequencences competences'!L$15&lt;&gt;"","IndicD1",IF('Rel Sequencences competences'!L$16&lt;&gt;"","IndicD2","")))),IF($B71="IndicC1",IF('Rel Sequencences competences'!L$14&lt;&gt;"","IndicC2",IF('Rel Sequencences competences'!L$15&lt;&gt;"","IndicD1",IF('Rel Sequencences competences'!L$16&lt;&gt;"","IndicD2",""))),IF($B71="IndicC2",IF('Rel Sequencences competences'!L$15&lt;&gt;"","IndicD1",IF('Rel Sequencences competences'!L$16&lt;&gt;"","IndicD2","")),IF($B71="IndicD1",IF('Rel Sequencences competences'!L$16&lt;&gt;"","IndicD2",""),""))))))))))</f>
        <v/>
      </c>
      <c r="C76" s="618"/>
      <c r="D76" s="618"/>
      <c r="E76" s="618"/>
      <c r="F76" s="618"/>
      <c r="G76" s="618"/>
      <c r="H76" s="618"/>
      <c r="I76" s="618"/>
      <c r="J76" s="622"/>
    </row>
    <row r="77" spans="1:10" ht="12" hidden="1"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t="s">
        <v>497</v>
      </c>
      <c r="C83" s="610"/>
      <c r="D83" s="610"/>
      <c r="E83" s="611"/>
      <c r="F83" s="612" t="s">
        <v>498</v>
      </c>
      <c r="G83" s="610"/>
      <c r="H83" s="610"/>
      <c r="I83" s="610"/>
      <c r="J83" s="613"/>
    </row>
  </sheetData>
  <dataConsolidate/>
  <mergeCells count="153">
    <mergeCell ref="B7:C7"/>
    <mergeCell ref="B8:C8"/>
    <mergeCell ref="C31:F31"/>
    <mergeCell ref="G31:J31"/>
    <mergeCell ref="C32:F32"/>
    <mergeCell ref="G32:J32"/>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G30:J30"/>
  </mergeCells>
  <conditionalFormatting sqref="F4:J5 F7:J8">
    <cfRule type="containsText" dxfId="21" priority="2" operator="containsText" text="h">
      <formula>NOT(ISERROR(SEARCH("h",F4)))</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23" right="0.19" top="0.56000000000000005" bottom="0.74803149606299213" header="0.31496062992125984" footer="0.31496062992125984"/>
  <pageSetup paperSize="9" scale="63" orientation="portrait" horizontalDpi="4294967293" r:id="rId1"/>
</worksheet>
</file>

<file path=xl/worksheets/sheet18.xml><?xml version="1.0" encoding="utf-8"?>
<worksheet xmlns="http://schemas.openxmlformats.org/spreadsheetml/2006/main" xmlns:r="http://schemas.openxmlformats.org/officeDocument/2006/relationships">
  <sheetPr>
    <tabColor theme="6" tint="-0.249977111117893"/>
    <pageSetUpPr fitToPage="1"/>
  </sheetPr>
  <dimension ref="A1:O83"/>
  <sheetViews>
    <sheetView workbookViewId="0">
      <selection activeCell="B36" sqref="B36:B40"/>
    </sheetView>
  </sheetViews>
  <sheetFormatPr baseColWidth="10" defaultRowHeight="15"/>
  <cols>
    <col min="1" max="1" width="10.140625" customWidth="1"/>
    <col min="2" max="10" width="12.7109375" customWidth="1"/>
    <col min="12" max="12" width="4.140625" customWidth="1"/>
    <col min="13" max="13" width="2.85546875" customWidth="1"/>
    <col min="14" max="14" width="7.7109375" customWidth="1"/>
    <col min="15" max="15" width="7" customWidth="1"/>
  </cols>
  <sheetData>
    <row r="1" spans="1:15" ht="28.5" customHeight="1" thickBot="1">
      <c r="A1" s="558" t="s">
        <v>302</v>
      </c>
      <c r="B1" s="559"/>
      <c r="C1" s="300" t="str">
        <f>'Rel Connaissances Sequences '!L3</f>
        <v>Ssi1-10</v>
      </c>
      <c r="D1" s="560" t="str">
        <f>'Rel Connaissances Sequences '!L1</f>
        <v>Comment modifier le mouvement ?</v>
      </c>
      <c r="E1" s="561"/>
      <c r="F1" s="561"/>
      <c r="G1" s="561"/>
      <c r="H1" s="561"/>
      <c r="I1" s="561"/>
      <c r="J1" s="561"/>
      <c r="K1" s="549" t="s">
        <v>462</v>
      </c>
      <c r="L1" s="550"/>
      <c r="M1" s="550"/>
      <c r="N1" s="550"/>
      <c r="O1" s="551"/>
    </row>
    <row r="2" spans="1:15" ht="15" customHeight="1">
      <c r="A2" s="563" t="s">
        <v>440</v>
      </c>
      <c r="B2" s="567" t="s">
        <v>397</v>
      </c>
      <c r="C2" s="568"/>
      <c r="D2" s="307">
        <v>2</v>
      </c>
      <c r="E2" s="308" t="s">
        <v>306</v>
      </c>
      <c r="F2" s="628" t="str">
        <f>'Organisation Hebdo'!A4</f>
        <v>Lu</v>
      </c>
      <c r="G2" s="591" t="str">
        <f>'Organisation Hebdo'!B4</f>
        <v>Ma</v>
      </c>
      <c r="H2" s="591" t="str">
        <f>'Organisation Hebdo'!C4</f>
        <v>Me</v>
      </c>
      <c r="I2" s="591" t="str">
        <f>'Organisation Hebdo'!D4</f>
        <v>Je</v>
      </c>
      <c r="J2" s="626" t="str">
        <f>'Organisation Hebdo'!E4</f>
        <v>Ve</v>
      </c>
      <c r="K2" s="552"/>
      <c r="L2" s="553"/>
      <c r="M2" s="553"/>
      <c r="N2" s="553"/>
      <c r="O2" s="554"/>
    </row>
    <row r="3" spans="1:15" ht="15" customHeight="1">
      <c r="A3" s="564"/>
      <c r="B3" s="585" t="s">
        <v>398</v>
      </c>
      <c r="C3" s="586"/>
      <c r="D3" s="305">
        <v>5</v>
      </c>
      <c r="E3" s="309" t="s">
        <v>306</v>
      </c>
      <c r="F3" s="629"/>
      <c r="G3" s="592"/>
      <c r="H3" s="592"/>
      <c r="I3" s="592"/>
      <c r="J3" s="627"/>
      <c r="K3" s="552"/>
      <c r="L3" s="553"/>
      <c r="M3" s="553"/>
      <c r="N3" s="553"/>
      <c r="O3" s="554"/>
    </row>
    <row r="4" spans="1:15" ht="15" customHeight="1">
      <c r="A4" s="564"/>
      <c r="B4" s="585" t="s">
        <v>396</v>
      </c>
      <c r="C4" s="586"/>
      <c r="D4" s="630" t="s">
        <v>400</v>
      </c>
      <c r="E4" s="631"/>
      <c r="F4" s="299" t="str">
        <f>IF('Organisation Hebdo'!A5&lt;&gt;"",'Organisation Hebdo'!A5,"")</f>
        <v/>
      </c>
      <c r="G4" s="291" t="str">
        <f>IF('Organisation Hebdo'!B5&lt;&gt;"",'Organisation Hebdo'!B5,"")</f>
        <v>3h CE</v>
      </c>
      <c r="H4" s="291" t="str">
        <f>IF('Organisation Hebdo'!C5&lt;&gt;"",'Organisation Hebdo'!C5,"")</f>
        <v/>
      </c>
      <c r="I4" s="291" t="str">
        <f>IF('Organisation Hebdo'!D5&lt;&gt;"",'Organisation Hebdo'!D5,"")</f>
        <v>2H Grpe</v>
      </c>
      <c r="J4" s="385" t="str">
        <f>IF('Organisation Hebdo'!E5&lt;&gt;"",'Organisation Hebdo'!E5,"")</f>
        <v/>
      </c>
      <c r="K4" s="552"/>
      <c r="L4" s="553"/>
      <c r="M4" s="553"/>
      <c r="N4" s="553"/>
      <c r="O4" s="554"/>
    </row>
    <row r="5" spans="1:15" ht="15" customHeight="1" thickBot="1">
      <c r="A5" s="565"/>
      <c r="B5" s="583" t="s">
        <v>303</v>
      </c>
      <c r="C5" s="584"/>
      <c r="D5" s="306">
        <v>1</v>
      </c>
      <c r="E5" s="310" t="s">
        <v>304</v>
      </c>
      <c r="F5" s="299" t="str">
        <f>IF('Organisation Hebdo'!A6&lt;&gt;"",'Organisation Hebdo'!A6,"")</f>
        <v/>
      </c>
      <c r="G5" s="291" t="str">
        <f>IF('Organisation Hebdo'!B6&lt;&gt;"",'Organisation Hebdo'!B6,"")</f>
        <v/>
      </c>
      <c r="H5" s="291" t="str">
        <f>IF('Organisation Hebdo'!C6&lt;&gt;"",'Organisation Hebdo'!C6,"")</f>
        <v/>
      </c>
      <c r="I5" s="291" t="str">
        <f>IF('Organisation Hebdo'!D6&lt;&gt;"",'Organisation Hebdo'!D6,"")</f>
        <v/>
      </c>
      <c r="J5" s="385" t="str">
        <f>IF('Organisation Hebdo'!E6&lt;&gt;"",'Organisation Hebdo'!E6,"")</f>
        <v/>
      </c>
      <c r="K5" s="552"/>
      <c r="L5" s="553"/>
      <c r="M5" s="553"/>
      <c r="N5" s="553"/>
      <c r="O5" s="554"/>
    </row>
    <row r="6" spans="1:15" ht="14.25" customHeight="1">
      <c r="A6" s="565"/>
      <c r="B6" s="571" t="s">
        <v>305</v>
      </c>
      <c r="C6" s="572"/>
      <c r="D6" s="229">
        <f>D5*7-(COUNTIF(D4,"OUI")*2*D5)</f>
        <v>7</v>
      </c>
      <c r="E6" s="229" t="s">
        <v>306</v>
      </c>
      <c r="F6" s="296"/>
      <c r="G6" s="297"/>
      <c r="H6" s="297"/>
      <c r="I6" s="297"/>
      <c r="J6" s="297"/>
      <c r="K6" s="552"/>
      <c r="L6" s="553"/>
      <c r="M6" s="553"/>
      <c r="N6" s="553"/>
      <c r="O6" s="554"/>
    </row>
    <row r="7" spans="1:15" ht="15" customHeight="1">
      <c r="A7" s="565"/>
      <c r="B7" s="571" t="s">
        <v>307</v>
      </c>
      <c r="C7" s="572"/>
      <c r="D7" s="231">
        <f>D5*(D3-2*COUNTIF(D4,"oui"))</f>
        <v>5</v>
      </c>
      <c r="E7" s="231" t="s">
        <v>308</v>
      </c>
      <c r="F7" s="290" t="str">
        <f>IF('Organisation Hebdo'!A8&lt;&gt;"",'Organisation Hebdo'!A8,"")</f>
        <v/>
      </c>
      <c r="G7" s="291" t="str">
        <f>IF('Organisation Hebdo'!B8&lt;&gt;"",'Organisation Hebdo'!B8,"")</f>
        <v/>
      </c>
      <c r="H7" s="291" t="str">
        <f>IF('Organisation Hebdo'!C8&lt;&gt;"",'Organisation Hebdo'!C8,"")</f>
        <v/>
      </c>
      <c r="I7" s="291" t="str">
        <f>IF('Organisation Hebdo'!D8&lt;&gt;"",'Organisation Hebdo'!D8,"")</f>
        <v/>
      </c>
      <c r="J7" s="385" t="str">
        <f>IF('Organisation Hebdo'!E8&lt;&gt;"",'Organisation Hebdo'!E8,"")</f>
        <v>2h CE (TPE)</v>
      </c>
      <c r="K7" s="552"/>
      <c r="L7" s="553"/>
      <c r="M7" s="553"/>
      <c r="N7" s="553"/>
      <c r="O7" s="554"/>
    </row>
    <row r="8" spans="1:15" ht="15" customHeight="1" thickBot="1">
      <c r="A8" s="565"/>
      <c r="B8" s="571" t="s">
        <v>309</v>
      </c>
      <c r="C8" s="572"/>
      <c r="D8" s="231">
        <f>D5*D2</f>
        <v>2</v>
      </c>
      <c r="E8" s="231" t="s">
        <v>308</v>
      </c>
      <c r="F8" s="293" t="str">
        <f>IF('Organisation Hebdo'!A9&lt;&gt;"",'Organisation Hebdo'!A9,"")</f>
        <v/>
      </c>
      <c r="G8" s="294" t="str">
        <f>IF('Organisation Hebdo'!B9&lt;&gt;"",'Organisation Hebdo'!B9,"")</f>
        <v/>
      </c>
      <c r="H8" s="294" t="str">
        <f>IF('Organisation Hebdo'!C9&lt;&gt;"",'Organisation Hebdo'!C9,"")</f>
        <v/>
      </c>
      <c r="I8" s="294" t="str">
        <f>IF('Organisation Hebdo'!D9&lt;&gt;"",'Organisation Hebdo'!D9,"")</f>
        <v/>
      </c>
      <c r="J8" s="386" t="str">
        <f>IF('Organisation Hebdo'!E9&lt;&gt;"",'Organisation Hebdo'!E9,"")</f>
        <v/>
      </c>
      <c r="K8" s="552"/>
      <c r="L8" s="553"/>
      <c r="M8" s="553"/>
      <c r="N8" s="553"/>
      <c r="O8" s="554"/>
    </row>
    <row r="9" spans="1:15" ht="15.75" thickBot="1">
      <c r="A9" s="566"/>
      <c r="B9" s="573" t="s">
        <v>310</v>
      </c>
      <c r="C9" s="574"/>
      <c r="D9" s="574"/>
      <c r="E9" s="574"/>
      <c r="F9" s="575"/>
      <c r="G9" s="575"/>
      <c r="H9" s="575"/>
      <c r="I9" s="575"/>
      <c r="J9" s="575"/>
      <c r="K9" s="552"/>
      <c r="L9" s="553"/>
      <c r="M9" s="553"/>
      <c r="N9" s="553"/>
      <c r="O9" s="554"/>
    </row>
    <row r="10" spans="1:15" ht="73.5" customHeight="1" thickBot="1">
      <c r="A10" s="566"/>
      <c r="B10" s="577" t="str">
        <f>'Suivi de Formules'!K2</f>
        <v xml:space="preserve">A2 Analyser le système
B1 Identifier et caractériser les grandeurs agissant sur un système
B2 Proposer ou justifier un modèle
</v>
      </c>
      <c r="C10" s="578"/>
      <c r="D10" s="578"/>
      <c r="E10" s="578"/>
      <c r="F10" s="578" t="str">
        <f>'Suivi de Formules'!K3</f>
        <v/>
      </c>
      <c r="G10" s="578"/>
      <c r="H10" s="578"/>
      <c r="I10" s="578"/>
      <c r="J10" s="578"/>
      <c r="K10" s="552"/>
      <c r="L10" s="553"/>
      <c r="M10" s="553"/>
      <c r="N10" s="553"/>
      <c r="O10" s="554"/>
    </row>
    <row r="11" spans="1:15" ht="18" customHeight="1">
      <c r="A11" s="565"/>
      <c r="B11" s="598" t="s">
        <v>322</v>
      </c>
      <c r="C11" s="599"/>
      <c r="D11" s="599"/>
      <c r="E11" s="599"/>
      <c r="F11" s="599"/>
      <c r="G11" s="599"/>
      <c r="H11" s="599"/>
      <c r="I11" s="599"/>
      <c r="J11" s="599"/>
      <c r="K11" s="555"/>
      <c r="L11" s="556"/>
      <c r="M11" s="556"/>
      <c r="N11" s="556"/>
      <c r="O11" s="557"/>
    </row>
    <row r="12" spans="1:15" ht="76.5" customHeight="1" thickBot="1">
      <c r="A12" s="565"/>
      <c r="B12" s="580" t="str">
        <f>'Suivi de Formules'!K4</f>
        <v xml:space="preserve">Chaîne d’énergie
Composants réalisant les fonctions de la chaîne d’énergie
Énergie et puissances
Notion de pertes
</v>
      </c>
      <c r="C12" s="581"/>
      <c r="D12" s="581"/>
      <c r="E12" s="581"/>
      <c r="F12" s="581" t="str">
        <f>'Suivi de Formules'!K5</f>
        <v/>
      </c>
      <c r="G12" s="581"/>
      <c r="H12" s="581"/>
      <c r="I12" s="581"/>
      <c r="J12" s="582"/>
    </row>
    <row r="13" spans="1:15">
      <c r="A13" s="232"/>
      <c r="B13" s="602" t="s">
        <v>311</v>
      </c>
      <c r="C13" s="602"/>
      <c r="D13" s="602"/>
      <c r="E13" s="602"/>
      <c r="F13" s="602"/>
      <c r="G13" s="602"/>
      <c r="H13" s="602"/>
      <c r="I13" s="602"/>
      <c r="J13" s="603"/>
    </row>
    <row r="14" spans="1:15">
      <c r="A14" s="233"/>
      <c r="B14" s="234"/>
      <c r="C14" s="234"/>
      <c r="D14" s="234"/>
      <c r="E14" s="234"/>
      <c r="F14" s="234"/>
      <c r="G14" s="234"/>
      <c r="H14" s="234"/>
      <c r="I14" s="234"/>
      <c r="J14" s="235"/>
    </row>
    <row r="15" spans="1:15">
      <c r="A15" s="236" t="s">
        <v>312</v>
      </c>
      <c r="B15" s="237"/>
      <c r="C15" s="238"/>
      <c r="D15" s="238"/>
      <c r="E15" s="239"/>
      <c r="F15" s="240"/>
      <c r="G15" s="240"/>
      <c r="H15" s="241"/>
      <c r="I15" s="241"/>
      <c r="J15" s="242"/>
    </row>
    <row r="16" spans="1:15">
      <c r="A16" s="236" t="s">
        <v>313</v>
      </c>
      <c r="B16" s="237"/>
      <c r="C16" s="243"/>
      <c r="D16" s="243"/>
      <c r="E16" s="244"/>
      <c r="F16" s="245"/>
      <c r="G16" s="245"/>
      <c r="H16" s="238"/>
      <c r="I16" s="238"/>
      <c r="J16" s="246"/>
    </row>
    <row r="17" spans="1:10">
      <c r="A17" s="236" t="s">
        <v>314</v>
      </c>
      <c r="B17" s="237"/>
      <c r="C17" s="245"/>
      <c r="D17" s="245"/>
      <c r="E17" s="244"/>
      <c r="F17" s="247"/>
      <c r="G17" s="247"/>
      <c r="H17" s="241"/>
      <c r="I17" s="241"/>
      <c r="J17" s="242"/>
    </row>
    <row r="18" spans="1:10">
      <c r="A18" s="236" t="s">
        <v>315</v>
      </c>
      <c r="B18" s="237"/>
      <c r="C18" s="248"/>
      <c r="D18" s="248"/>
      <c r="E18" s="244"/>
      <c r="F18" s="247"/>
      <c r="G18" s="247"/>
      <c r="H18" s="241"/>
      <c r="I18" s="241"/>
      <c r="J18" s="242"/>
    </row>
    <row r="19" spans="1:10">
      <c r="A19" s="236" t="s">
        <v>316</v>
      </c>
      <c r="B19" s="237"/>
      <c r="C19" s="248"/>
      <c r="D19" s="248"/>
      <c r="E19" s="244"/>
      <c r="F19" s="247"/>
      <c r="G19" s="247"/>
      <c r="H19" s="241"/>
      <c r="I19" s="241"/>
      <c r="J19" s="242"/>
    </row>
    <row r="20" spans="1:10">
      <c r="A20" s="236" t="s">
        <v>317</v>
      </c>
      <c r="B20" s="249"/>
      <c r="C20" s="249"/>
      <c r="D20" s="249"/>
      <c r="E20" s="249"/>
      <c r="F20" s="249"/>
      <c r="G20" s="249"/>
      <c r="H20" s="249"/>
      <c r="I20" s="249"/>
      <c r="J20" s="249"/>
    </row>
    <row r="21" spans="1:10">
      <c r="A21" s="236" t="s">
        <v>318</v>
      </c>
      <c r="B21" s="249"/>
      <c r="C21" s="249"/>
      <c r="D21" s="249"/>
      <c r="E21" s="249"/>
      <c r="F21" s="249"/>
      <c r="G21" s="249"/>
      <c r="H21" s="249"/>
      <c r="I21" s="249"/>
      <c r="J21" s="249"/>
    </row>
    <row r="22" spans="1:10">
      <c r="A22" s="236" t="s">
        <v>319</v>
      </c>
      <c r="B22" s="249"/>
      <c r="C22" s="249"/>
      <c r="D22" s="249"/>
      <c r="E22" s="249"/>
      <c r="F22" s="249"/>
      <c r="G22" s="249"/>
      <c r="H22" s="249"/>
      <c r="I22" s="249"/>
      <c r="J22" s="249"/>
    </row>
    <row r="23" spans="1:10">
      <c r="A23" s="236" t="s">
        <v>320</v>
      </c>
      <c r="B23" s="249"/>
      <c r="C23" s="249"/>
      <c r="D23" s="249"/>
      <c r="E23" s="249"/>
      <c r="F23" s="249"/>
      <c r="G23" s="249"/>
      <c r="H23" s="249"/>
      <c r="I23" s="249"/>
      <c r="J23" s="249"/>
    </row>
    <row r="24" spans="1:10" ht="15.75" thickBot="1">
      <c r="A24" s="250" t="s">
        <v>321</v>
      </c>
      <c r="B24" s="249"/>
      <c r="C24" s="249"/>
      <c r="D24" s="249"/>
      <c r="E24" s="249"/>
      <c r="F24" s="249"/>
      <c r="G24" s="249"/>
      <c r="H24" s="249"/>
      <c r="I24" s="249"/>
      <c r="J24" s="249"/>
    </row>
    <row r="25" spans="1:10">
      <c r="A25" s="619"/>
      <c r="B25" s="602" t="s">
        <v>383</v>
      </c>
      <c r="C25" s="602"/>
      <c r="D25" s="602"/>
      <c r="E25" s="602"/>
      <c r="F25" s="602"/>
      <c r="G25" s="602"/>
      <c r="H25" s="602"/>
      <c r="I25" s="602"/>
      <c r="J25" s="603"/>
    </row>
    <row r="26" spans="1:10" ht="12" customHeight="1">
      <c r="A26" s="620"/>
      <c r="B26" s="614" t="str">
        <f>'Suivi de Formules'!K6</f>
        <v>IndicA2</v>
      </c>
      <c r="C26" s="616"/>
      <c r="D26" s="616"/>
      <c r="E26" s="616"/>
      <c r="F26" s="616"/>
      <c r="G26" s="616"/>
      <c r="H26" s="616"/>
      <c r="I26" s="616"/>
      <c r="J26" s="617"/>
    </row>
    <row r="27" spans="1:10" ht="12" customHeight="1">
      <c r="A27" s="620"/>
      <c r="B27" s="615"/>
      <c r="C27" s="616"/>
      <c r="D27" s="616"/>
      <c r="E27" s="616"/>
      <c r="F27" s="616"/>
      <c r="G27" s="616"/>
      <c r="H27" s="616"/>
      <c r="I27" s="616"/>
      <c r="J27" s="617"/>
    </row>
    <row r="28" spans="1:10" ht="12" customHeight="1">
      <c r="A28" s="620"/>
      <c r="B28" s="615"/>
      <c r="C28" s="616"/>
      <c r="D28" s="616"/>
      <c r="E28" s="616"/>
      <c r="F28" s="616"/>
      <c r="G28" s="616"/>
      <c r="H28" s="616"/>
      <c r="I28" s="616"/>
      <c r="J28" s="617"/>
    </row>
    <row r="29" spans="1:10" ht="12" customHeight="1">
      <c r="A29" s="620"/>
      <c r="B29" s="615"/>
      <c r="C29" s="616"/>
      <c r="D29" s="616"/>
      <c r="E29" s="616"/>
      <c r="F29" s="616"/>
      <c r="G29" s="616"/>
      <c r="H29" s="616"/>
      <c r="I29" s="616"/>
      <c r="J29" s="617"/>
    </row>
    <row r="30" spans="1:10" ht="12" customHeight="1">
      <c r="A30" s="620"/>
      <c r="B30" s="615"/>
      <c r="C30" s="616"/>
      <c r="D30" s="616"/>
      <c r="E30" s="616"/>
      <c r="F30" s="616"/>
      <c r="G30" s="616"/>
      <c r="H30" s="616"/>
      <c r="I30" s="616"/>
      <c r="J30" s="617"/>
    </row>
    <row r="31" spans="1:10" ht="12" customHeight="1">
      <c r="A31" s="620"/>
      <c r="B31" s="614" t="str">
        <f>IF($B26="IndicA1",IF(OR('Rel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competences'!M$16&lt;&gt;"","IndicD2","")))))),IF($B26="IndicB3",IF('Rel Sequencences competences'!M$12&lt;&gt;"","IndicB4",IF('Rel Sequencences competences'!M$13&lt;&gt;"","IndicC1",IF('Rel Sequencences competences'!M$14&lt;&gt;"","IndicC2",IF('Rel Sequencences competences'!M$15&lt;&gt;"","IndicD1",IF('Rel Sequencences competences'!M$16&lt;&gt;"","IndicD2",""))))),IF($B26="IndicB4",IF('Rel Sequencences competences'!M$13&lt;&gt;"","IndicC1",IF('Rel Sequencences competences'!M$14&lt;&gt;"","IndicC2",IF('Rel Sequencences competences'!M$15&lt;&gt;"","IndicD1",IF('Rel Sequencences competences'!M$16&lt;&gt;"","IndicD2","")))),IF($B26="IndicC1",IF('Rel Sequencences competences'!M$14&lt;&gt;"","IndicC2",IF('Rel Sequencences competences'!M$15&lt;&gt;"","IndicD1",IF('Rel Sequencences competences'!M$16&lt;&gt;"","IndicD2",""))),IF($B26="IndicC2",IF('Rel Sequencences competences'!M$15&lt;&gt;"","IndicD1",IF('Rel Sequencences competences'!M$16&lt;&gt;"","IndicD2","")),IF($B26="IndicD1",IF('Rel Sequencences competences'!M$16&lt;&gt;"","IndicD2",""),""))))))))))</f>
        <v>IndicB1</v>
      </c>
      <c r="C31" s="616"/>
      <c r="D31" s="616"/>
      <c r="E31" s="616"/>
      <c r="F31" s="616"/>
      <c r="G31" s="616"/>
      <c r="H31" s="616"/>
      <c r="I31" s="616"/>
      <c r="J31" s="617"/>
    </row>
    <row r="32" spans="1:10" ht="12" customHeight="1">
      <c r="A32" s="620"/>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20"/>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20"/>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20"/>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12" customHeight="1">
      <c r="A36" s="620"/>
      <c r="B36" s="614" t="str">
        <f>IF($B31="IndicA1",IF(OR('Rel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competences'!M$16&lt;&gt;"","IndicD2","")))))))))),IF($B31="IndicA2",IF('Rel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competences'!M$16&lt;&gt;"","IndicD2",""))))))))),IF($B31="IndicA3",IF('Rel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competences'!M$16&lt;&gt;"","IndicD2","")))))))),IF($B31="IndicB1",IF('Rel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competences'!M$16&lt;&gt;"","IndicD2",""))))))),IF($B31="IndicB2",IF(OR('Rel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competences'!M$16&lt;&gt;"","IndicD2","")))))),IF($B31="IndicB3",IF('Rel Sequencences competences'!M$12&lt;&gt;"","IndicB4",IF('Rel Sequencences competences'!M$13&lt;&gt;"","IndicC1",IF('Rel Sequencences competences'!M$14&lt;&gt;"","IndicC2",IF('Rel Sequencences competences'!M$15&lt;&gt;"","IndicD1",IF('Rel Sequencences competences'!M$16&lt;&gt;"","IndicD2",""))))),IF($B31="IndicB4",IF('Rel Sequencences competences'!M$13&lt;&gt;"","IndicC1",IF('Rel Sequencences competences'!M$14&lt;&gt;"","IndicC2",IF('Rel Sequencences competences'!M$15&lt;&gt;"","IndicD1",IF('Rel Sequencences competences'!M$16&lt;&gt;"","IndicD2","")))),IF($B31="IndicC1",IF('Rel Sequencences competences'!M$14&lt;&gt;"","IndicC2",IF('Rel Sequencences competences'!M$15&lt;&gt;"","IndicD1",IF('Rel Sequencences competences'!M$16&lt;&gt;"","IndicD2",""))),IF($B31="IndicC2",IF('Rel Sequencences competences'!M$15&lt;&gt;"","IndicD1",IF('Rel Sequencences competences'!M$16&lt;&gt;"","IndicD2","")),IF($B31="IndicD1",IF('Rel Sequencences competences'!M$16&lt;&gt;"","IndicD2",""),""))))))))))</f>
        <v>IndicB2</v>
      </c>
      <c r="C36" s="616"/>
      <c r="D36" s="616"/>
      <c r="E36" s="616"/>
      <c r="F36" s="616"/>
      <c r="G36" s="616"/>
      <c r="H36" s="616"/>
      <c r="I36" s="616"/>
      <c r="J36" s="617"/>
    </row>
    <row r="37" spans="1:10" ht="12" customHeight="1">
      <c r="A37" s="620"/>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20"/>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20"/>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20"/>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customHeight="1">
      <c r="A41" s="620"/>
      <c r="B41" s="614" t="str">
        <f>IF($B36="IndicA1",IF(OR('Rel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competences'!M$16&lt;&gt;"","IndicD2","")))))),IF($B36="IndicB3",IF('Rel Sequencences competences'!M$12&lt;&gt;"","IndicB4",IF('Rel Sequencences competences'!M$13&lt;&gt;"","IndicC1",IF('Rel Sequencences competences'!M$14&lt;&gt;"","IndicC2",IF('Rel Sequencences competences'!M$15&lt;&gt;"","IndicD1",IF('Rel Sequencences competences'!M$16&lt;&gt;"","IndicD2",""))))),IF($B36="IndicB4",IF('Rel Sequencences competences'!M$13&lt;&gt;"","IndicC1",IF('Rel Sequencences competences'!M$14&lt;&gt;"","IndicC2",IF('Rel Sequencences competences'!M$15&lt;&gt;"","IndicD1",IF('Rel Sequencences competences'!M$16&lt;&gt;"","IndicD2","")))),IF($B36="IndicC1",IF('Rel Sequencences competences'!M$14&lt;&gt;"","IndicC2",IF('Rel Sequencences competences'!M$15&lt;&gt;"","IndicD1",IF('Rel Sequencences competences'!M$16&lt;&gt;"","IndicD2",""))),IF($B36="IndicC2",IF('Rel Sequencences competences'!M$15&lt;&gt;"","IndicD1",IF('Rel Sequencences competences'!M$16&lt;&gt;"","IndicD2","")),IF($B36="IndicD1",IF('Rel Sequencences competences'!M$16&lt;&gt;"","IndicD2",""),""))))))))))</f>
        <v/>
      </c>
      <c r="C41" s="616"/>
      <c r="D41" s="616"/>
      <c r="E41" s="616"/>
      <c r="F41" s="616"/>
      <c r="G41" s="616"/>
      <c r="H41" s="616"/>
      <c r="I41" s="616"/>
      <c r="J41" s="617"/>
    </row>
    <row r="42" spans="1:10" ht="12" customHeight="1">
      <c r="A42" s="620"/>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customHeight="1">
      <c r="A43" s="620"/>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20"/>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c r="A45" s="620"/>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customHeight="1">
      <c r="A46" s="620"/>
      <c r="B46" s="614" t="str">
        <f>IF($B41="IndicA1",IF(OR('Rel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competences'!M$16&lt;&gt;"","IndicD2","")))))))))),IF($B41="IndicA2",IF('Rel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competences'!M$16&lt;&gt;"","IndicD2",""))))))))),IF($B41="IndicA3",IF('Rel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competences'!M$16&lt;&gt;"","IndicD2","")))))))),IF($B41="IndicB1",IF('Rel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competences'!M$16&lt;&gt;"","IndicD2",""))))))),IF($B41="IndicB2",IF(OR('Rel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competences'!M$16&lt;&gt;"","IndicD2","")))))),IF($B41="IndicB3",IF('Rel Sequencences competences'!M$12&lt;&gt;"","IndicB4",IF('Rel Sequencences competences'!M$13&lt;&gt;"","IndicC1",IF('Rel Sequencences competences'!M$14&lt;&gt;"","IndicC2",IF('Rel Sequencences competences'!M$15&lt;&gt;"","IndicD1",IF('Rel Sequencences competences'!M$16&lt;&gt;"","IndicD2",""))))),IF($B41="IndicB4",IF('Rel Sequencences competences'!M$13&lt;&gt;"","IndicC1",IF('Rel Sequencences competences'!M$14&lt;&gt;"","IndicC2",IF('Rel Sequencences competences'!M$15&lt;&gt;"","IndicD1",IF('Rel Sequencences competences'!M$16&lt;&gt;"","IndicD2","")))),IF($B41="IndicC1",IF('Rel Sequencences competences'!M$14&lt;&gt;"","IndicC2",IF('Rel Sequencences competences'!M$15&lt;&gt;"","IndicD1",IF('Rel Sequencences competences'!M$16&lt;&gt;"","IndicD2",""))),IF($B41="IndicC2",IF('Rel Sequencences competences'!M$15&lt;&gt;"","IndicD1",IF('Rel Sequencences competences'!M$16&lt;&gt;"","IndicD2","")),IF($B41="IndicD1",IF('Rel Sequencences competences'!M$16&lt;&gt;"","IndicD2",""),""))))))))))</f>
        <v/>
      </c>
      <c r="C46" s="616"/>
      <c r="D46" s="616"/>
      <c r="E46" s="616"/>
      <c r="F46" s="616"/>
      <c r="G46" s="616"/>
      <c r="H46" s="616"/>
      <c r="I46" s="616"/>
      <c r="J46" s="617"/>
    </row>
    <row r="47" spans="1:10" ht="12" customHeight="1">
      <c r="A47" s="620"/>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customHeight="1">
      <c r="A48" s="620"/>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customHeight="1">
      <c r="A49" s="620"/>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customHeight="1">
      <c r="A50" s="620"/>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customHeight="1">
      <c r="A51" s="620"/>
      <c r="B51" s="614" t="str">
        <f>IF($B46="IndicA1",IF(OR('Rel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competences'!M$16&lt;&gt;"","IndicD2","")))))),IF($B46="IndicB3",IF('Rel Sequencences competences'!M$12&lt;&gt;"","IndicB4",IF('Rel Sequencences competences'!M$13&lt;&gt;"","IndicC1",IF('Rel Sequencences competences'!M$14&lt;&gt;"","IndicC2",IF('Rel Sequencences competences'!M$15&lt;&gt;"","IndicD1",IF('Rel Sequencences competences'!M$16&lt;&gt;"","IndicD2",""))))),IF($B46="IndicB4",IF('Rel Sequencences competences'!M$13&lt;&gt;"","IndicC1",IF('Rel Sequencences competences'!M$14&lt;&gt;"","IndicC2",IF('Rel Sequencences competences'!M$15&lt;&gt;"","IndicD1",IF('Rel Sequencences competences'!M$16&lt;&gt;"","IndicD2","")))),IF($B46="IndicC1",IF('Rel Sequencences competences'!M$14&lt;&gt;"","IndicC2",IF('Rel Sequencences competences'!M$15&lt;&gt;"","IndicD1",IF('Rel Sequencences competences'!M$16&lt;&gt;"","IndicD2",""))),IF($B46="IndicC2",IF('Rel Sequencences competences'!M$15&lt;&gt;"","IndicD1",IF('Rel Sequencences competences'!M$16&lt;&gt;"","IndicD2","")),IF($B46="IndicD1",IF('Rel Sequencences competences'!M$16&lt;&gt;"","IndicD2",""),""))))))))))</f>
        <v/>
      </c>
      <c r="C51" s="616"/>
      <c r="D51" s="616"/>
      <c r="E51" s="616"/>
      <c r="F51" s="616"/>
      <c r="G51" s="616"/>
      <c r="H51" s="616"/>
      <c r="I51" s="616"/>
      <c r="J51" s="617"/>
    </row>
    <row r="52" spans="1:10" ht="12" customHeight="1">
      <c r="A52" s="620"/>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customHeight="1">
      <c r="A53" s="620"/>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customHeight="1">
      <c r="A54" s="620"/>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customHeight="1">
      <c r="A55" s="620"/>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customHeight="1">
      <c r="A56" s="620"/>
      <c r="B56" s="614" t="str">
        <f>IF($B51="IndicA1",IF(OR('Rel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competences'!M$16&lt;&gt;"","IndicD2","")))))))))),IF($B51="IndicA2",IF('Rel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competences'!M$16&lt;&gt;"","IndicD2",""))))))))),IF($B51="IndicA3",IF('Rel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competences'!M$16&lt;&gt;"","IndicD2","")))))))),IF($B51="IndicB1",IF('Rel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competences'!M$16&lt;&gt;"","IndicD2",""))))))),IF($B51="IndicB2",IF(OR('Rel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competences'!M$16&lt;&gt;"","IndicD2","")))))),IF($B51="IndicB3",IF('Rel Sequencences competences'!M$12&lt;&gt;"","IndicB4",IF('Rel Sequencences competences'!M$13&lt;&gt;"","IndicC1",IF('Rel Sequencences competences'!M$14&lt;&gt;"","IndicC2",IF('Rel Sequencences competences'!M$15&lt;&gt;"","IndicD1",IF('Rel Sequencences competences'!M$16&lt;&gt;"","IndicD2",""))))),IF($B51="IndicB4",IF('Rel Sequencences competences'!M$13&lt;&gt;"","IndicC1",IF('Rel Sequencences competences'!M$14&lt;&gt;"","IndicC2",IF('Rel Sequencences competences'!M$15&lt;&gt;"","IndicD1",IF('Rel Sequencences competences'!M$16&lt;&gt;"","IndicD2","")))),IF($B51="IndicC1",IF('Rel Sequencences competences'!M$14&lt;&gt;"","IndicC2",IF('Rel Sequencences competences'!M$15&lt;&gt;"","IndicD1",IF('Rel Sequencences competences'!M$16&lt;&gt;"","IndicD2",""))),IF($B51="IndicC2",IF('Rel Sequencences competences'!M$15&lt;&gt;"","IndicD1",IF('Rel Sequencences competences'!M$16&lt;&gt;"","IndicD2","")),IF($B51="IndicD1",IF('Rel Sequencences competences'!M$16&lt;&gt;"","IndicD2",""),""))))))))))</f>
        <v/>
      </c>
      <c r="C56" s="616"/>
      <c r="D56" s="616"/>
      <c r="E56" s="616"/>
      <c r="F56" s="616"/>
      <c r="G56" s="616"/>
      <c r="H56" s="616"/>
      <c r="I56" s="616"/>
      <c r="J56" s="617"/>
    </row>
    <row r="57" spans="1:10" ht="12" customHeight="1">
      <c r="A57" s="620"/>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customHeight="1">
      <c r="A58" s="620"/>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customHeight="1">
      <c r="A59" s="620"/>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customHeight="1">
      <c r="A60" s="620"/>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customHeight="1">
      <c r="A61" s="620"/>
      <c r="B61" s="614" t="str">
        <f>IF($B56="IndicA1",IF(OR('Rel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competences'!M$16&lt;&gt;"","IndicD2","")))))),IF($B56="IndicB3",IF('Rel Sequencences competences'!M$12&lt;&gt;"","IndicB4",IF('Rel Sequencences competences'!M$13&lt;&gt;"","IndicC1",IF('Rel Sequencences competences'!M$14&lt;&gt;"","IndicC2",IF('Rel Sequencences competences'!M$15&lt;&gt;"","IndicD1",IF('Rel Sequencences competences'!M$16&lt;&gt;"","IndicD2",""))))),IF($B56="IndicB4",IF('Rel Sequencences competences'!M$13&lt;&gt;"","IndicC1",IF('Rel Sequencences competences'!M$14&lt;&gt;"","IndicC2",IF('Rel Sequencences competences'!M$15&lt;&gt;"","IndicD1",IF('Rel Sequencences competences'!M$16&lt;&gt;"","IndicD2","")))),IF($B56="IndicC1",IF('Rel Sequencences competences'!M$14&lt;&gt;"","IndicC2",IF('Rel Sequencences competences'!M$15&lt;&gt;"","IndicD1",IF('Rel Sequencences competences'!M$16&lt;&gt;"","IndicD2",""))),IF($B56="IndicC2",IF('Rel Sequencences competences'!M$15&lt;&gt;"","IndicD1",IF('Rel Sequencences competences'!M$16&lt;&gt;"","IndicD2","")),IF($B56="IndicD1",IF('Rel Sequencences competences'!M$16&lt;&gt;"","IndicD2",""),""))))))))))</f>
        <v/>
      </c>
      <c r="C61" s="618"/>
      <c r="D61" s="618"/>
      <c r="E61" s="618"/>
      <c r="F61" s="618"/>
      <c r="G61" s="618"/>
      <c r="H61" s="618"/>
      <c r="I61" s="618"/>
      <c r="J61" s="622"/>
    </row>
    <row r="62" spans="1:10" ht="12" customHeight="1">
      <c r="A62" s="620"/>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customHeight="1">
      <c r="A63" s="620"/>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customHeight="1">
      <c r="A64" s="620"/>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customHeight="1">
      <c r="A65" s="620"/>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customHeight="1">
      <c r="A66" s="620"/>
      <c r="B66" s="614" t="str">
        <f>IF($B61="IndicA1",IF(OR('Rel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competences'!M$16&lt;&gt;"","IndicD2","")))))))))),IF($B61="IndicA2",IF('Rel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competences'!M$16&lt;&gt;"","IndicD2",""))))))))),IF($B61="IndicA3",IF('Rel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competences'!M$16&lt;&gt;"","IndicD2","")))))))),IF($B61="IndicB1",IF('Rel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competences'!M$16&lt;&gt;"","IndicD2",""))))))),IF($B61="IndicB2",IF(OR('Rel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competences'!M$16&lt;&gt;"","IndicD2","")))))),IF($B61="IndicB3",IF('Rel Sequencences competences'!M$12&lt;&gt;"","IndicB4",IF('Rel Sequencences competences'!M$13&lt;&gt;"","IndicC1",IF('Rel Sequencences competences'!M$14&lt;&gt;"","IndicC2",IF('Rel Sequencences competences'!M$15&lt;&gt;"","IndicD1",IF('Rel Sequencences competences'!M$16&lt;&gt;"","IndicD2",""))))),IF($B61="IndicB4",IF('Rel Sequencences competences'!M$13&lt;&gt;"","IndicC1",IF('Rel Sequencences competences'!M$14&lt;&gt;"","IndicC2",IF('Rel Sequencences competences'!M$15&lt;&gt;"","IndicD1",IF('Rel Sequencences competences'!M$16&lt;&gt;"","IndicD2","")))),IF($B61="IndicC1",IF('Rel Sequencences competences'!M$14&lt;&gt;"","IndicC2",IF('Rel Sequencences competences'!M$15&lt;&gt;"","IndicD1",IF('Rel Sequencences competences'!M$16&lt;&gt;"","IndicD2",""))),IF($B61="IndicC2",IF('Rel Sequencences competences'!M$15&lt;&gt;"","IndicD1",IF('Rel Sequencences competences'!M$16&lt;&gt;"","IndicD2","")),IF($B61="IndicD1",IF('Rel Sequencences competences'!M$16&lt;&gt;"","IndicD2",""),""))))))))))</f>
        <v/>
      </c>
      <c r="C66" s="618"/>
      <c r="D66" s="618"/>
      <c r="E66" s="618"/>
      <c r="F66" s="618"/>
      <c r="G66" s="618"/>
      <c r="H66" s="618"/>
      <c r="I66" s="618"/>
      <c r="J66" s="622"/>
    </row>
    <row r="67" spans="1:10" ht="12" customHeight="1">
      <c r="A67" s="620"/>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customHeight="1">
      <c r="A68" s="620"/>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customHeight="1">
      <c r="A69" s="620"/>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customHeight="1">
      <c r="A70" s="620"/>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customHeight="1">
      <c r="A71" s="620"/>
      <c r="B71" s="614" t="str">
        <f>IF($B66="IndicA1",IF(OR('Rel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competences'!M$16&lt;&gt;"","IndicD2","")))))),IF($B66="IndicB3",IF('Rel Sequencences competences'!M$12&lt;&gt;"","IndicB4",IF('Rel Sequencences competences'!M$13&lt;&gt;"","IndicC1",IF('Rel Sequencences competences'!M$14&lt;&gt;"","IndicC2",IF('Rel Sequencences competences'!M$15&lt;&gt;"","IndicD1",IF('Rel Sequencences competences'!M$16&lt;&gt;"","IndicD2",""))))),IF($B66="IndicB4",IF('Rel Sequencences competences'!M$13&lt;&gt;"","IndicC1",IF('Rel Sequencences competences'!M$14&lt;&gt;"","IndicC2",IF('Rel Sequencences competences'!M$15&lt;&gt;"","IndicD1",IF('Rel Sequencences competences'!M$16&lt;&gt;"","IndicD2","")))),IF($B66="IndicC1",IF('Rel Sequencences competences'!M$14&lt;&gt;"","IndicC2",IF('Rel Sequencences competences'!M$15&lt;&gt;"","IndicD1",IF('Rel Sequencences competences'!M$16&lt;&gt;"","IndicD2",""))),IF($B66="IndicC2",IF('Rel Sequencences competences'!M$15&lt;&gt;"","IndicD1",IF('Rel Sequencences competences'!M$16&lt;&gt;"","IndicD2","")),IF($B66="IndicD1",IF('Rel Sequencences competences'!M$16&lt;&gt;"","IndicD2",""),""))))))))))</f>
        <v/>
      </c>
      <c r="C71" s="618"/>
      <c r="D71" s="618"/>
      <c r="E71" s="618"/>
      <c r="F71" s="618"/>
      <c r="G71" s="618"/>
      <c r="H71" s="618"/>
      <c r="I71" s="618"/>
      <c r="J71" s="622"/>
    </row>
    <row r="72" spans="1:10" ht="12" customHeight="1">
      <c r="A72" s="620"/>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customHeight="1">
      <c r="A73" s="620"/>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customHeight="1">
      <c r="A74" s="620"/>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customHeight="1">
      <c r="A75" s="620"/>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customHeight="1">
      <c r="A76" s="620"/>
      <c r="B76" s="614" t="str">
        <f>IF($B71="IndicA1",IF(OR('Rel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competences'!M$16&lt;&gt;"","IndicD2","")))))))))),IF($B71="IndicA2",IF('Rel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competences'!M$16&lt;&gt;"","IndicD2",""))))))))),IF($B71="IndicA3",IF('Rel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competences'!M$16&lt;&gt;"","IndicD2","")))))))),IF($B71="IndicB1",IF('Rel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competences'!M$16&lt;&gt;"","IndicD2",""))))))),IF($B71="IndicB2",IF(OR('Rel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competences'!M$16&lt;&gt;"","IndicD2","")))))),IF($B71="IndicB3",IF('Rel Sequencences competences'!M$12&lt;&gt;"","IndicB4",IF('Rel Sequencences competences'!M$13&lt;&gt;"","IndicC1",IF('Rel Sequencences competences'!M$14&lt;&gt;"","IndicC2",IF('Rel Sequencences competences'!M$15&lt;&gt;"","IndicD1",IF('Rel Sequencences competences'!M$16&lt;&gt;"","IndicD2",""))))),IF($B71="IndicB4",IF('Rel Sequencences competences'!M$13&lt;&gt;"","IndicC1",IF('Rel Sequencences competences'!M$14&lt;&gt;"","IndicC2",IF('Rel Sequencences competences'!M$15&lt;&gt;"","IndicD1",IF('Rel Sequencences competences'!M$16&lt;&gt;"","IndicD2","")))),IF($B71="IndicC1",IF('Rel Sequencences competences'!M$14&lt;&gt;"","IndicC2",IF('Rel Sequencences competences'!M$15&lt;&gt;"","IndicD1",IF('Rel Sequencences competences'!M$16&lt;&gt;"","IndicD2",""))),IF($B71="IndicC2",IF('Rel Sequencences competences'!M$15&lt;&gt;"","IndicD1",IF('Rel Sequencences competences'!M$16&lt;&gt;"","IndicD2","")),IF($B71="IndicD1",IF('Rel Sequencences competences'!M$16&lt;&gt;"","IndicD2",""),""))))))))))</f>
        <v/>
      </c>
      <c r="C76" s="618"/>
      <c r="D76" s="618"/>
      <c r="E76" s="618"/>
      <c r="F76" s="618"/>
      <c r="G76" s="618"/>
      <c r="H76" s="618"/>
      <c r="I76" s="618"/>
      <c r="J76" s="622"/>
    </row>
    <row r="77" spans="1:10" ht="12" customHeight="1">
      <c r="A77" s="620"/>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customHeight="1">
      <c r="A78" s="620"/>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customHeight="1">
      <c r="A79" s="620"/>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customHeight="1" thickBot="1">
      <c r="A80" s="621"/>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595"/>
      <c r="B81" s="602" t="s">
        <v>323</v>
      </c>
      <c r="C81" s="602"/>
      <c r="D81" s="602"/>
      <c r="E81" s="602"/>
      <c r="F81" s="602"/>
      <c r="G81" s="602"/>
      <c r="H81" s="602"/>
      <c r="I81" s="602"/>
      <c r="J81" s="603"/>
    </row>
    <row r="82" spans="1:10">
      <c r="A82" s="596"/>
      <c r="B82" s="604" t="s">
        <v>324</v>
      </c>
      <c r="C82" s="605"/>
      <c r="D82" s="605"/>
      <c r="E82" s="606"/>
      <c r="F82" s="607" t="s">
        <v>325</v>
      </c>
      <c r="G82" s="605"/>
      <c r="H82" s="605"/>
      <c r="I82" s="605"/>
      <c r="J82" s="608"/>
    </row>
    <row r="83" spans="1:10" ht="42.75" customHeight="1" thickBot="1">
      <c r="A83" s="597"/>
      <c r="B83" s="609"/>
      <c r="C83" s="610"/>
      <c r="D83" s="610"/>
      <c r="E83" s="611"/>
      <c r="F83" s="612"/>
      <c r="G83" s="610"/>
      <c r="H83" s="610"/>
      <c r="I83" s="610"/>
      <c r="J83" s="613"/>
    </row>
  </sheetData>
  <dataConsolidate/>
  <mergeCells count="153">
    <mergeCell ref="B7:C7"/>
    <mergeCell ref="B8:C8"/>
    <mergeCell ref="C31:F31"/>
    <mergeCell ref="G31:J31"/>
    <mergeCell ref="C32:F32"/>
    <mergeCell ref="G32:J32"/>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G30:J30"/>
  </mergeCells>
  <conditionalFormatting sqref="F4:J5">
    <cfRule type="containsText" dxfId="20" priority="2" operator="containsText" text="h">
      <formula>NOT(ISERROR(SEARCH("h",F4)))</formula>
    </cfRule>
  </conditionalFormatting>
  <conditionalFormatting sqref="F7:J8">
    <cfRule type="containsText" dxfId="19"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dataValidation>
    <dataValidation type="list" allowBlank="1" showInputMessage="1" showErrorMessage="1" sqref="B17:J17">
      <formula1>Eleve</formula1>
    </dataValidation>
  </dataValidations>
  <pageMargins left="0.23" right="0.17" top="0.4" bottom="0.43" header="0.31496062992125984" footer="0.31496062992125984"/>
  <pageSetup paperSize="9" scale="61" orientation="portrait" horizontalDpi="4294967293" verticalDpi="0" r:id="rId1"/>
</worksheet>
</file>

<file path=xl/worksheets/sheet19.xml><?xml version="1.0" encoding="utf-8"?>
<worksheet xmlns="http://schemas.openxmlformats.org/spreadsheetml/2006/main" xmlns:r="http://schemas.openxmlformats.org/officeDocument/2006/relationships">
  <dimension ref="A1:U16"/>
  <sheetViews>
    <sheetView topLeftCell="A5" workbookViewId="0">
      <selection activeCell="K13" sqref="K13"/>
    </sheetView>
  </sheetViews>
  <sheetFormatPr baseColWidth="10" defaultRowHeight="15"/>
  <cols>
    <col min="1" max="1" width="16.7109375" customWidth="1"/>
    <col min="2" max="2" width="20.28515625" customWidth="1"/>
  </cols>
  <sheetData>
    <row r="1" spans="1:21">
      <c r="B1" t="s">
        <v>407</v>
      </c>
      <c r="C1" t="s">
        <v>408</v>
      </c>
      <c r="D1" t="s">
        <v>409</v>
      </c>
      <c r="E1" t="s">
        <v>410</v>
      </c>
      <c r="F1" t="s">
        <v>411</v>
      </c>
      <c r="G1" t="s">
        <v>412</v>
      </c>
      <c r="H1" t="s">
        <v>413</v>
      </c>
      <c r="I1" t="s">
        <v>414</v>
      </c>
      <c r="J1" t="s">
        <v>415</v>
      </c>
      <c r="K1" t="s">
        <v>416</v>
      </c>
      <c r="L1" t="s">
        <v>417</v>
      </c>
      <c r="M1" t="s">
        <v>418</v>
      </c>
      <c r="N1" t="s">
        <v>419</v>
      </c>
      <c r="O1" t="s">
        <v>420</v>
      </c>
      <c r="P1" t="s">
        <v>421</v>
      </c>
      <c r="Q1" t="s">
        <v>422</v>
      </c>
      <c r="R1" t="s">
        <v>423</v>
      </c>
      <c r="S1" t="s">
        <v>424</v>
      </c>
      <c r="T1" t="s">
        <v>425</v>
      </c>
      <c r="U1" t="s">
        <v>426</v>
      </c>
    </row>
    <row r="2" spans="1:21" ht="30.75" customHeight="1">
      <c r="A2" t="s">
        <v>401</v>
      </c>
      <c r="B2" s="302" t="str">
        <f>CONCATENATE(IF('Rel Sequencences competences'!D$4&lt;&gt;"",'Rel Sequencences competences'!$B$4&amp;CHAR(10),""),IF(OR('Rel Sequencences competences'!D$5&lt;&gt;"",'Rel Sequencences competences'!D$6&lt;&gt;""),'Rel Sequencences competences'!$B$5&amp;CHAR(10),""),IF('Rel Sequencences competences'!D$7&lt;&gt;"",'Rel Sequencences competences'!$B$7&amp;CHAR(10),""),IF('Rel Sequencences competences'!D$8&lt;&gt;"",'Rel Sequencences competences'!$B$8&amp;CHAR(10),""),IF('Rel Sequencences competences'!D$9&lt;&gt;"",'Rel Sequencences competences'!$B$9&amp;CHAR(10),""))</f>
        <v xml:space="preserve">A1 Analyser le besoin   
A2 Analyser le système
A3 Caractériser les écarts
B1 Identifier et caractériser les grandeurs agissant sur un système
</v>
      </c>
      <c r="C2" s="302" t="str">
        <f>CONCATENATE(IF('Rel Sequencences competences'!E$4&lt;&gt;"",'Rel Sequencences competences'!$B$4&amp;CHAR(10),""),IF(OR('Rel Sequencences competences'!E$5&lt;&gt;"",'Rel Sequencences competences'!E$6&lt;&gt;""),'Rel Sequencences competences'!$B$5&amp;CHAR(10),""),IF('Rel Sequencences competences'!E$7&lt;&gt;"",'Rel Sequencences competences'!$B$7&amp;CHAR(10),""),IF('Rel Sequencences competences'!E$8&lt;&gt;"",'Rel Sequencences competences'!$B$8&amp;CHAR(10),""),IF('Rel Sequencences competences'!E$9&lt;&gt;"",'Rel Sequencences competences'!$B$9&amp;CHAR(10),""))</f>
        <v xml:space="preserve">A1 Analyser le besoin   
A2 Analyser le système
B2 Proposer ou justifier un modèle
</v>
      </c>
      <c r="D2" s="302" t="str">
        <f>CONCATENATE(IF('Rel Sequencences competences'!F$4&lt;&gt;"",'Rel Sequencences competences'!$B$4&amp;CHAR(10),""),IF(OR('Rel Sequencences competences'!F$5&lt;&gt;"",'Rel Sequencences competences'!F$6&lt;&gt;""),'Rel Sequencences competences'!$B$5&amp;CHAR(10),""),IF('Rel Sequencences competences'!F$7&lt;&gt;"",'Rel Sequencences competences'!$B$7&amp;CHAR(10),""),IF('Rel Sequencences competences'!F$8&lt;&gt;"",'Rel Sequencences competences'!$B$8&amp;CHAR(10),""),IF('Rel Sequencences competences'!F$9&lt;&gt;"",'Rel Sequencences competences'!$B$9&amp;CHAR(10),""))</f>
        <v xml:space="preserve">A2 Analyser le système
B2 Proposer ou justifier un modèle
</v>
      </c>
      <c r="E2" s="302" t="str">
        <f>CONCATENATE(IF('Rel Sequencences competences'!G$4&lt;&gt;"",'Rel Sequencences competences'!$B$4&amp;CHAR(10),""),IF(OR('Rel Sequencences competences'!G$5&lt;&gt;"",'Rel Sequencences competences'!G$6&lt;&gt;""),'Rel Sequencences competences'!$B$5&amp;CHAR(10),""),IF('Rel Sequencences competences'!G$7&lt;&gt;"",'Rel Sequencences competences'!$B$7&amp;CHAR(10),""),IF('Rel Sequencences competences'!G$8&lt;&gt;"",'Rel Sequencences competences'!$B$8&amp;CHAR(10),""),IF('Rel Sequencences competences'!G$9&lt;&gt;"",'Rel Sequencences competences'!$B$9&amp;CHAR(10),""))</f>
        <v xml:space="preserve">A3 Caractériser les écarts
B1 Identifier et caractériser les grandeurs agissant sur un système
</v>
      </c>
      <c r="F2" s="302" t="str">
        <f>CONCATENATE(IF('Rel Sequencences competences'!H$4&lt;&gt;"",'Rel Sequencences competences'!$B$4&amp;CHAR(10),""),IF(OR('Rel Sequencences competences'!H$5&lt;&gt;"",'Rel Sequencences competences'!H$6&lt;&gt;""),'Rel Sequencences competences'!$B$5&amp;CHAR(10),""),IF('Rel Sequencences competences'!H$7&lt;&gt;"",'Rel Sequencences competences'!$B$7&amp;CHAR(10),""),IF('Rel Sequencences competences'!H$8&lt;&gt;"",'Rel Sequencences competences'!$B$8&amp;CHAR(10),""),IF('Rel Sequencences competences'!H$9&lt;&gt;"",'Rel Sequencences competences'!$B$9&amp;CHAR(10),""))</f>
        <v xml:space="preserve">A2 Analyser le système
A3 Caractériser les écarts
B1 Identifier et caractériser les grandeurs agissant sur un système
</v>
      </c>
      <c r="G2" s="302" t="str">
        <f>CONCATENATE(IF('Rel Sequencences competences'!I$4&lt;&gt;"",'Rel Sequencences competences'!$B$4&amp;CHAR(10),""),IF(OR('Rel Sequencences competences'!I$5&lt;&gt;"",'Rel Sequencences competences'!I$6&lt;&gt;""),'Rel Sequencences competences'!$B$5&amp;CHAR(10),""),IF('Rel Sequencences competences'!I$7&lt;&gt;"",'Rel Sequencences competences'!$B$7&amp;CHAR(10),""),IF('Rel Sequencences competences'!I$8&lt;&gt;"",'Rel Sequencences competences'!$B$8&amp;CHAR(10),""),IF('Rel Sequencences competences'!I$9&lt;&gt;"",'Rel Sequencences competences'!$B$9&amp;CHAR(10),""))</f>
        <v xml:space="preserve">B2 Proposer ou justifier un modèle
</v>
      </c>
      <c r="H2" s="302" t="str">
        <f>CONCATENATE(IF('Rel Sequencences competences'!J$4&lt;&gt;"",'Rel Sequencences competences'!$B$4&amp;CHAR(10),""),IF(OR('Rel Sequencences competences'!J$5&lt;&gt;"",'Rel Sequencences competences'!J$6&lt;&gt;""),'Rel Sequencences competences'!$B$5&amp;CHAR(10),""),IF('Rel Sequencences competences'!J$7&lt;&gt;"",'Rel Sequencences competences'!$B$7&amp;CHAR(10),""),IF('Rel Sequencences competences'!J$8&lt;&gt;"",'Rel Sequencences competences'!$B$8&amp;CHAR(10),""),IF('Rel Sequencences competences'!J$9&lt;&gt;"",'Rel Sequencences competences'!$B$9&amp;CHAR(10),""))</f>
        <v xml:space="preserve">B2 Proposer ou justifier un modèle
</v>
      </c>
      <c r="I2" s="302" t="str">
        <f>CONCATENATE(IF('Rel Sequencences competences'!K$4&lt;&gt;"",'Rel Sequencences competences'!$B$4&amp;CHAR(10),""),IF(OR('Rel Sequencences competences'!K$5&lt;&gt;"",'Rel Sequencences competences'!K$6&lt;&gt;""),'Rel Sequencences competences'!$B$5&amp;CHAR(10),""),IF('Rel Sequencences competences'!K$7&lt;&gt;"",'Rel Sequencences competences'!$B$7&amp;CHAR(10),""),IF('Rel Sequencences competences'!K$8&lt;&gt;"",'Rel Sequencences competences'!$B$8&amp;CHAR(10),""),IF('Rel Sequencences competences'!K$9&lt;&gt;"",'Rel Sequencences competences'!$B$9&amp;CHAR(10),""))</f>
        <v xml:space="preserve">A2 Analyser le système
B1 Identifier et caractériser les grandeurs agissant sur un système
B2 Proposer ou justifier un modèle
</v>
      </c>
      <c r="J2" s="302" t="str">
        <f>CONCATENATE(IF('Rel Sequencences competences'!L$4&lt;&gt;"",'Rel Sequencences competences'!$B$4&amp;CHAR(10),""),IF(OR('Rel Sequencences competences'!L$5&lt;&gt;"",'Rel Sequencences competences'!L$6&lt;&gt;""),'Rel Sequencences competences'!$B$5&amp;CHAR(10),""),IF('Rel Sequencences competences'!L$7&lt;&gt;"",'Rel Sequencences competences'!$B$7&amp;CHAR(10),""),IF('Rel Sequencences competences'!L$8&lt;&gt;"",'Rel Sequencences competences'!$B$8&amp;CHAR(10),""),IF('Rel Sequencences competences'!L$9&lt;&gt;"",'Rel Sequencences competences'!$B$9&amp;CHAR(10),""))</f>
        <v xml:space="preserve">A2 Analyser le système
B1 Identifier et caractériser les grandeurs agissant sur un système
B2 Proposer ou justifier un modèle
</v>
      </c>
      <c r="K2" s="302" t="str">
        <f>CONCATENATE(IF('Rel Sequencences competences'!M$4&lt;&gt;"",'Rel Sequencences competences'!$B$4&amp;CHAR(10),""),IF(OR('Rel Sequencences competences'!M$5&lt;&gt;"",'Rel Sequencences competences'!M$6&lt;&gt;""),'Rel Sequencences competences'!$B$5&amp;CHAR(10),""),IF('Rel Sequencences competences'!M$7&lt;&gt;"",'Rel Sequencences competences'!$B$7&amp;CHAR(10),""),IF('Rel Sequencences competences'!M$8&lt;&gt;"",'Rel Sequencences competences'!$B$8&amp;CHAR(10),""),IF('Rel Sequencences competences'!M$9&lt;&gt;"",'Rel Sequencences competences'!$B$9&amp;CHAR(10),""))</f>
        <v xml:space="preserve">A2 Analyser le système
B1 Identifier et caractériser les grandeurs agissant sur un système
B2 Proposer ou justifier un modèle
</v>
      </c>
      <c r="L2" s="302" t="str">
        <f>CONCATENATE(IF('Rel Sequencences competences'!N$4&lt;&gt;"",'Rel Sequencences competences'!$B$4&amp;CHAR(10),""),IF(OR('Rel Sequencences competences'!N$5&lt;&gt;"",'Rel Sequencences competences'!N$6&lt;&gt;""),'Rel Sequencences competences'!$B$5&amp;CHAR(10),""),IF('Rel Sequencences competences'!N$7&lt;&gt;"",'Rel Sequencences competences'!$B$7&amp;CHAR(10),""),IF('Rel Sequencences competences'!N$8&lt;&gt;"",'Rel Sequencences competences'!$B$8&amp;CHAR(10),""),IF('Rel Sequencences competences'!N$9&lt;&gt;"",'Rel Sequencences competences'!$B$9&amp;CHAR(10),""))</f>
        <v xml:space="preserve">A1 Analyser le besoin   
A2 Analyser le système
B1 Identifier et caractériser les grandeurs agissant sur un système
B2 Proposer ou justifier un modèle
</v>
      </c>
      <c r="M2" s="302" t="str">
        <f>CONCATENATE(IF('Rel Sequencences competences'!O$4&lt;&gt;"",'Rel Sequencences competences'!$B$4&amp;CHAR(10),""),IF(OR('Rel Sequencences competences'!O$5&lt;&gt;"",'Rel Sequencences competences'!O$6&lt;&gt;""),'Rel Sequencences competences'!$B$5&amp;CHAR(10),""),IF('Rel Sequencences competences'!O$7&lt;&gt;"",'Rel Sequencences competences'!$B$7&amp;CHAR(10),""),IF('Rel Sequencences competences'!O$8&lt;&gt;"",'Rel Sequencences competences'!$B$8&amp;CHAR(10),""),IF('Rel Sequencences competences'!O$9&lt;&gt;"",'Rel Sequencences competences'!$B$9&amp;CHAR(10),""))</f>
        <v xml:space="preserve">A2 Analyser le système
B1 Identifier et caractériser les grandeurs agissant sur un système
B2 Proposer ou justifier un modèle
</v>
      </c>
      <c r="N2" s="302" t="str">
        <f>CONCATENATE(IF('Rel Sequencences competences'!P$4&lt;&gt;"",'Rel Sequencences competences'!$B$4&amp;CHAR(10),""),IF(OR('Rel Sequencences competences'!P$5&lt;&gt;"",'Rel Sequencences competences'!P$6&lt;&gt;""),'Rel Sequencences competences'!$B$5&amp;CHAR(10),""),IF('Rel Sequencences competences'!P$7&lt;&gt;"",'Rel Sequencences competences'!$B$7&amp;CHAR(10),""),IF('Rel Sequencences competences'!P$8&lt;&gt;"",'Rel Sequencences competences'!$B$8&amp;CHAR(10),""),IF('Rel Sequencences competences'!P$9&lt;&gt;"",'Rel Sequencences competences'!$B$9&amp;CHAR(10),""))</f>
        <v xml:space="preserve">B1 Identifier et caractériser les grandeurs agissant sur un système
B2 Proposer ou justifier un modèle
</v>
      </c>
      <c r="O2" s="302" t="str">
        <f>CONCATENATE(IF('Rel Sequencences competences'!Q$4&lt;&gt;"",'Rel Sequencences competences'!$B$4&amp;CHAR(10),""),IF(OR('Rel Sequencences competences'!Q$5&lt;&gt;"",'Rel Sequencences competences'!Q$6&lt;&gt;""),'Rel Sequencences competences'!$B$5&amp;CHAR(10),""),IF('Rel Sequencences competences'!Q$7&lt;&gt;"",'Rel Sequencences competences'!$B$7&amp;CHAR(10),""),IF('Rel Sequencences competences'!Q$8&lt;&gt;"",'Rel Sequencences competences'!$B$8&amp;CHAR(10),""),IF('Rel Sequencences competences'!Q$9&lt;&gt;"",'Rel Sequencences competences'!$B$9&amp;CHAR(10),""))</f>
        <v xml:space="preserve">A3 Caractériser les écarts
</v>
      </c>
      <c r="P2" s="302" t="str">
        <f>CONCATENATE(IF('Rel Sequencences competences'!R$4&lt;&gt;"",'Rel Sequencences competences'!$B$4&amp;CHAR(10),""),IF(OR('Rel Sequencences competences'!R$5&lt;&gt;"",'Rel Sequencences competences'!R$6&lt;&gt;""),'Rel Sequencences competences'!$B$5&amp;CHAR(10),""),IF('Rel Sequencences competences'!R$7&lt;&gt;"",'Rel Sequencences competences'!$B$7&amp;CHAR(10),""),IF('Rel Sequencences competences'!R$8&lt;&gt;"",'Rel Sequencences competences'!$B$8&amp;CHAR(10),""),IF('Rel Sequencences competences'!R$9&lt;&gt;"",'Rel Sequencences competences'!$B$9&amp;CHAR(10),""))</f>
        <v xml:space="preserve">A2 Analyser le système
</v>
      </c>
      <c r="Q2" s="302" t="str">
        <f>CONCATENATE(IF('Rel Sequencences competences'!S$4&lt;&gt;"",'Rel Sequencences competences'!$B$4&amp;CHAR(10),""),IF(OR('Rel Sequencences competences'!S$5&lt;&gt;"",'Rel Sequencences competences'!S$6&lt;&gt;""),'Rel Sequencences competences'!$B$5&amp;CHAR(10),""),IF('Rel Sequencences competences'!S$7&lt;&gt;"",'Rel Sequencences competences'!$B$7&amp;CHAR(10),""),IF('Rel Sequencences competences'!S$8&lt;&gt;"",'Rel Sequencences competences'!$B$8&amp;CHAR(10),""),IF('Rel Sequencences competences'!S$9&lt;&gt;"",'Rel Sequencences competences'!$B$9&amp;CHAR(10),""))</f>
        <v xml:space="preserve">A1 Analyser le besoin   
A2 Analyser le système
B2 Proposer ou justifier un modèle
</v>
      </c>
      <c r="R2" s="302" t="str">
        <f>CONCATENATE(IF('Rel Sequencences competences'!T$4&lt;&gt;"",'Rel Sequencences competences'!$B$4&amp;CHAR(10),""),IF(OR('Rel Sequencences competences'!T$5&lt;&gt;"",'Rel Sequencences competences'!T$6&lt;&gt;""),'Rel Sequencences competences'!$B$5&amp;CHAR(10),""),IF('Rel Sequencences competences'!T$7&lt;&gt;"",'Rel Sequencences competences'!$B$7&amp;CHAR(10),""),IF('Rel Sequencences competences'!T$8&lt;&gt;"",'Rel Sequencences competences'!$B$8&amp;CHAR(10),""),IF('Rel Sequencences competences'!T$9&lt;&gt;"",'Rel Sequencences competences'!$B$9&amp;CHAR(10),""))</f>
        <v xml:space="preserve">A2 Analyser le système
A3 Caractériser les écarts
B1 Identifier et caractériser les grandeurs agissant sur un système
B2 Proposer ou justifier un modèle
</v>
      </c>
      <c r="S2" s="302" t="str">
        <f>CONCATENATE(IF('Rel Sequencences competences'!U$4&lt;&gt;"",'Rel Sequencences competences'!$B$4&amp;CHAR(10),""),IF(OR('Rel Sequencences competences'!U$5&lt;&gt;"",'Rel Sequencences competences'!U$6&lt;&gt;""),'Rel Sequencences competences'!$B$5&amp;CHAR(10),""),IF('Rel Sequencences competences'!U$7&lt;&gt;"",'Rel Sequencences competences'!$B$7&amp;CHAR(10),""),IF('Rel Sequencences competences'!U$8&lt;&gt;"",'Rel Sequencences competences'!$B$8&amp;CHAR(10),""),IF('Rel Sequencences competences'!U$9&lt;&gt;"",'Rel Sequencences competences'!$B$9&amp;CHAR(10),""))</f>
        <v xml:space="preserve">A1 Analyser le besoin   
A2 Analyser le système
B1 Identifier et caractériser les grandeurs agissant sur un système
</v>
      </c>
      <c r="T2" s="302" t="str">
        <f>CONCATENATE(IF('Rel Sequencences competences'!V$4&lt;&gt;"",'Rel Sequencences competences'!$B$4&amp;CHAR(10),""),IF(OR('Rel Sequencences competences'!V$5&lt;&gt;"",'Rel Sequencences competences'!V$6&lt;&gt;""),'Rel Sequencences competences'!$B$5&amp;CHAR(10),""),IF('Rel Sequencences competences'!V$7&lt;&gt;"",'Rel Sequencences competences'!$B$7&amp;CHAR(10),""),IF('Rel Sequencences competences'!V$8&lt;&gt;"",'Rel Sequencences competences'!$B$8&amp;CHAR(10),""),IF('Rel Sequencences competences'!V$9&lt;&gt;"",'Rel Sequencences competences'!$B$9&amp;CHAR(10),""))</f>
        <v xml:space="preserve">A2 Analyser le système
B2 Proposer ou justifier un modèle
</v>
      </c>
      <c r="U2" s="302" t="str">
        <f>CONCATENATE(IF('Rel Sequencences competences'!W$4&lt;&gt;"",'Rel Sequencences competences'!$B$4&amp;CHAR(10),""),IF(OR('Rel Sequencences competences'!W$5&lt;&gt;"",'Rel Sequencences competences'!W$6&lt;&gt;""),'Rel Sequencences competences'!$B$5&amp;CHAR(10),""),IF('Rel Sequencences competences'!W$7&lt;&gt;"",'Rel Sequencences competences'!$B$7&amp;CHAR(10),""),IF('Rel Sequencences competences'!W$8&lt;&gt;"",'Rel Sequencences competences'!$B$8&amp;CHAR(10),""),IF('Rel Sequencences competences'!W$9&lt;&gt;"",'Rel Sequencences competences'!$B$9&amp;CHAR(10),""))</f>
        <v xml:space="preserve">A2 Analyser le système
A3 Caractériser les écarts
B1 Identifier et caractériser les grandeurs agissant sur un système
</v>
      </c>
    </row>
    <row r="3" spans="1:21" ht="35.25" customHeight="1">
      <c r="A3" t="s">
        <v>402</v>
      </c>
      <c r="B3" s="302" t="str">
        <f>CONCATENATE(IF(OR('Rel Sequencences competences'!D$10&lt;&gt;"",'Rel Sequencences competences'!D$11&lt;&gt;""),'Rel Sequencences competences'!$B$10&amp;CHAR(10),""),IF('Rel Sequencences competences'!D$12&lt;&gt;"",'Rel Sequencences competences'!$B$12&amp;CHAR(10),""),IF('Rel Sequencences competences'!D$13&lt;&gt;"",'Rel Sequencences competences'!$B$13&amp;CHAR(10),""),IF('Rel Sequencences competences'!D$14&lt;&gt;"",'Rel Sequencences competences'!$B$14&amp;CHAR(10),""),IF('Rel Sequencences competences'!D$15&lt;&gt;"",'Rel Sequencences competences'!$B$15&amp;CHAR(10),""),IF('Rel Sequencences competences'!D$16&lt;&gt;"",'Rel Sequencences competences'!$B$16,""))</f>
        <v xml:space="preserve">D1 Rechercher et traiter des informations
</v>
      </c>
      <c r="C3" s="302" t="str">
        <f>CONCATENATE(IF(OR('Rel Sequencences competences'!E$10&lt;&gt;"",'Rel Sequencences competences'!E$11&lt;&gt;""),'Rel Sequencences competences'!$B$10&amp;CHAR(10),""),IF('Rel Sequencences competences'!E$12&lt;&gt;"",'Rel Sequencences competences'!$B$12&amp;CHAR(10),""),IF('Rel Sequencences competences'!E$13&lt;&gt;"",'Rel Sequencences competences'!$B$13&amp;CHAR(10),""),IF('Rel Sequencences competences'!E$14&lt;&gt;"",'Rel Sequencences competences'!$B$14&amp;CHAR(10),""),IF('Rel Sequencences competences'!E$15&lt;&gt;"",'Rel Sequencences competences'!$B$15&amp;CHAR(10),""),IF('Rel Sequencences competences'!E$16&lt;&gt;"",'Rel Sequencences competences'!$B$16,""))</f>
        <v xml:space="preserve">D1 Rechercher et traiter des informations
</v>
      </c>
      <c r="D3" s="302" t="str">
        <f>CONCATENATE(IF(OR('Rel Sequencences competences'!F$10&lt;&gt;"",'Rel Sequencences competences'!F$11&lt;&gt;""),'Rel Sequencences competences'!$B$10&amp;CHAR(10),""),IF('Rel Sequencences competences'!F$12&lt;&gt;"",'Rel Sequencences competences'!$B$12&amp;CHAR(10),""),IF('Rel Sequencences competences'!F$13&lt;&gt;"",'Rel Sequencences competences'!$B$13&amp;CHAR(10),""),IF('Rel Sequencences competences'!F$14&lt;&gt;"",'Rel Sequencences competences'!$B$14&amp;CHAR(10),""),IF('Rel Sequencences competences'!F$15&lt;&gt;"",'Rel Sequencences competences'!$B$15&amp;CHAR(10),""),IF('Rel Sequencences competences'!F$16&lt;&gt;"",'Rel Sequencences competences'!$B$16,""))</f>
        <v>B3 Résoudre et Simuler
C2 Mettre en œuvre un protocole expérimental
D2 Mettre en œuvre une communication</v>
      </c>
      <c r="E3" s="302" t="str">
        <f>CONCATENATE(IF(OR('Rel Sequencences competences'!G$10&lt;&gt;"",'Rel Sequencences competences'!G$11&lt;&gt;""),'Rel Sequencences competences'!$B$10&amp;CHAR(10),""),IF('Rel Sequencences competences'!G$12&lt;&gt;"",'Rel Sequencences competences'!$B$12&amp;CHAR(10),""),IF('Rel Sequencences competences'!G$13&lt;&gt;"",'Rel Sequencences competences'!$B$13&amp;CHAR(10),""),IF('Rel Sequencences competences'!G$14&lt;&gt;"",'Rel Sequencences competences'!$B$14&amp;CHAR(10),""),IF('Rel Sequencences competences'!G$15&lt;&gt;"",'Rel Sequencences competences'!$B$15&amp;CHAR(10),""),IF('Rel Sequencences competences'!G$16&lt;&gt;"",'Rel Sequencences competences'!$B$16,""))</f>
        <v xml:space="preserve">C1 Justifier le choix d'un protocole expérimental
C2 Mettre en œuvre un protocole expérimental
</v>
      </c>
      <c r="F3" s="302" t="str">
        <f>CONCATENATE(IF(OR('Rel Sequencences competences'!H$10&lt;&gt;"",'Rel Sequencences competences'!H$11&lt;&gt;""),'Rel Sequencences competences'!$B$10&amp;CHAR(10),""),IF('Rel Sequencences competences'!H$12&lt;&gt;"",'Rel Sequencences competences'!$B$12&amp;CHAR(10),""),IF('Rel Sequencences competences'!H$13&lt;&gt;"",'Rel Sequencences competences'!$B$13&amp;CHAR(10),""),IF('Rel Sequencences competences'!H$14&lt;&gt;"",'Rel Sequencences competences'!$B$14&amp;CHAR(10),""),IF('Rel Sequencences competences'!H$15&lt;&gt;"",'Rel Sequencences competences'!$B$15&amp;CHAR(10),""),IF('Rel Sequencences competences'!H$16&lt;&gt;"",'Rel Sequencences competences'!$B$16,""))</f>
        <v>B3 Résoudre et Simuler
B4 Valider un modèle
D2 Mettre en œuvre une communication</v>
      </c>
      <c r="G3" s="302" t="str">
        <f>CONCATENATE(IF(OR('Rel Sequencences competences'!I$10&lt;&gt;"",'Rel Sequencences competences'!I$11&lt;&gt;""),'Rel Sequencences competences'!$B$10&amp;CHAR(10),""),IF('Rel Sequencences competences'!I$12&lt;&gt;"",'Rel Sequencences competences'!$B$12&amp;CHAR(10),""),IF('Rel Sequencences competences'!I$13&lt;&gt;"",'Rel Sequencences competences'!$B$13&amp;CHAR(10),""),IF('Rel Sequencences competences'!I$14&lt;&gt;"",'Rel Sequencences competences'!$B$14&amp;CHAR(10),""),IF('Rel Sequencences competences'!I$15&lt;&gt;"",'Rel Sequencences competences'!$B$15&amp;CHAR(10),""),IF('Rel Sequencences competences'!I$16&lt;&gt;"",'Rel Sequencences competences'!$B$16,""))</f>
        <v xml:space="preserve">B4 Valider un modèle
</v>
      </c>
      <c r="H3" s="302" t="str">
        <f>CONCATENATE(IF(OR('Rel Sequencences competences'!J$10&lt;&gt;"",'Rel Sequencences competences'!J$11&lt;&gt;""),'Rel Sequencences competences'!$B$10&amp;CHAR(10),""),IF('Rel Sequencences competences'!J$12&lt;&gt;"",'Rel Sequencences competences'!$B$12&amp;CHAR(10),""),IF('Rel Sequencences competences'!J$13&lt;&gt;"",'Rel Sequencences competences'!$B$13&amp;CHAR(10),""),IF('Rel Sequencences competences'!J$14&lt;&gt;"",'Rel Sequencences competences'!$B$14&amp;CHAR(10),""),IF('Rel Sequencences competences'!J$15&lt;&gt;"",'Rel Sequencences competences'!$B$15&amp;CHAR(10),""),IF('Rel Sequencences competences'!J$16&lt;&gt;"",'Rel Sequencences competences'!$B$16,""))</f>
        <v>D2 Mettre en œuvre une communication</v>
      </c>
      <c r="I3" s="302" t="str">
        <f>CONCATENATE(IF(OR('Rel Sequencences competences'!K$10&lt;&gt;"",'Rel Sequencences competences'!K$11&lt;&gt;""),'Rel Sequencences competences'!$B$10&amp;CHAR(10),""),IF('Rel Sequencences competences'!K$12&lt;&gt;"",'Rel Sequencences competences'!$B$12&amp;CHAR(10),""),IF('Rel Sequencences competences'!K$13&lt;&gt;"",'Rel Sequencences competences'!$B$13&amp;CHAR(10),""),IF('Rel Sequencences competences'!K$14&lt;&gt;"",'Rel Sequencences competences'!$B$14&amp;CHAR(10),""),IF('Rel Sequencences competences'!K$15&lt;&gt;"",'Rel Sequencences competences'!$B$15&amp;CHAR(10),""),IF('Rel Sequencences competences'!K$16&lt;&gt;"",'Rel Sequencences competences'!$B$16,""))</f>
        <v xml:space="preserve">B3 Résoudre et Simuler
B4 Valider un modèle
C2 Mettre en œuvre un protocole expérimental
</v>
      </c>
      <c r="J3" s="302" t="str">
        <f>CONCATENATE(IF(OR('Rel Sequencences competences'!L$10&lt;&gt;"",'Rel Sequencences competences'!L$11&lt;&gt;""),'Rel Sequencences competences'!$B$10&amp;CHAR(10),""),IF('Rel Sequencences competences'!L$12&lt;&gt;"",'Rel Sequencences competences'!$B$12&amp;CHAR(10),""),IF('Rel Sequencences competences'!L$13&lt;&gt;"",'Rel Sequencences competences'!$B$13&amp;CHAR(10),""),IF('Rel Sequencences competences'!L$14&lt;&gt;"",'Rel Sequencences competences'!$B$14&amp;CHAR(10),""),IF('Rel Sequencences competences'!L$15&lt;&gt;"",'Rel Sequencences competences'!$B$15&amp;CHAR(10),""),IF('Rel Sequencences competences'!L$16&lt;&gt;"",'Rel Sequencences competences'!$B$16,""))</f>
        <v xml:space="preserve">C1 Justifier le choix d'un protocole expérimental
</v>
      </c>
      <c r="K3" s="302" t="str">
        <f>CONCATENATE(IF(OR('Rel Sequencences competences'!M$10&lt;&gt;"",'Rel Sequencences competences'!M$11&lt;&gt;""),'Rel Sequencences competences'!$B$10&amp;CHAR(10),""),IF('Rel Sequencences competences'!M$12&lt;&gt;"",'Rel Sequencences competences'!$B$12&amp;CHAR(10),""),IF('Rel Sequencences competences'!M$13&lt;&gt;"",'Rel Sequencences competences'!$B$13&amp;CHAR(10),""),IF('Rel Sequencences competences'!M$14&lt;&gt;"",'Rel Sequencences competences'!$B$14&amp;CHAR(10),""),IF('Rel Sequencences competences'!M$15&lt;&gt;"",'Rel Sequencences competences'!$B$15&amp;CHAR(10),""),IF('Rel Sequencences competences'!M$16&lt;&gt;"",'Rel Sequencences competences'!$B$16,""))</f>
        <v/>
      </c>
      <c r="L3" s="302" t="str">
        <f>CONCATENATE(IF(OR('Rel Sequencences competences'!N$10&lt;&gt;"",'Rel Sequencences competences'!N$11&lt;&gt;""),'Rel Sequencences competences'!$B$10&amp;CHAR(10),""),IF('Rel Sequencences competences'!N$12&lt;&gt;"",'Rel Sequencences competences'!$B$12&amp;CHAR(10),""),IF('Rel Sequencences competences'!N$13&lt;&gt;"",'Rel Sequencences competences'!$B$13&amp;CHAR(10),""),IF('Rel Sequencences competences'!N$14&lt;&gt;"",'Rel Sequencences competences'!$B$14&amp;CHAR(10),""),IF('Rel Sequencences competences'!N$15&lt;&gt;"",'Rel Sequencences competences'!$B$15&amp;CHAR(10),""),IF('Rel Sequencences competences'!N$16&lt;&gt;"",'Rel Sequencences competences'!$B$16,""))</f>
        <v xml:space="preserve">B3 Résoudre et Simuler
B4 Valider un modèle
</v>
      </c>
      <c r="M3" s="302" t="str">
        <f>CONCATENATE(IF(OR('Rel Sequencences competences'!O$10&lt;&gt;"",'Rel Sequencences competences'!O$11&lt;&gt;""),'Rel Sequencences competences'!$B$10&amp;CHAR(10),""),IF('Rel Sequencences competences'!O$12&lt;&gt;"",'Rel Sequencences competences'!$B$12&amp;CHAR(10),""),IF('Rel Sequencences competences'!O$13&lt;&gt;"",'Rel Sequencences competences'!$B$13&amp;CHAR(10),""),IF('Rel Sequencences competences'!O$14&lt;&gt;"",'Rel Sequencences competences'!$B$14&amp;CHAR(10),""),IF('Rel Sequencences competences'!O$15&lt;&gt;"",'Rel Sequencences competences'!$B$15&amp;CHAR(10),""),IF('Rel Sequencences competences'!O$16&lt;&gt;"",'Rel Sequencences competences'!$B$16,""))</f>
        <v/>
      </c>
      <c r="N3" s="302" t="str">
        <f>CONCATENATE(IF(OR('Rel Sequencences competences'!P$10&lt;&gt;"",'Rel Sequencences competences'!P$11&lt;&gt;""),'Rel Sequencences competences'!$B$10&amp;CHAR(10),""),IF('Rel Sequencences competences'!P$12&lt;&gt;"",'Rel Sequencences competences'!$B$12&amp;CHAR(10),""),IF('Rel Sequencences competences'!P$13&lt;&gt;"",'Rel Sequencences competences'!$B$13&amp;CHAR(10),""),IF('Rel Sequencences competences'!P$14&lt;&gt;"",'Rel Sequencences competences'!$B$14&amp;CHAR(10),""),IF('Rel Sequencences competences'!P$15&lt;&gt;"",'Rel Sequencences competences'!$B$15&amp;CHAR(10),""),IF('Rel Sequencences competences'!P$16&lt;&gt;"",'Rel Sequencences competences'!$B$16,""))</f>
        <v xml:space="preserve">B3 Résoudre et Simuler
</v>
      </c>
      <c r="O3" s="302" t="str">
        <f>CONCATENATE(IF(OR('Rel Sequencences competences'!Q$10&lt;&gt;"",'Rel Sequencences competences'!Q$11&lt;&gt;""),'Rel Sequencences competences'!$B$10&amp;CHAR(10),""),IF('Rel Sequencences competences'!Q$12&lt;&gt;"",'Rel Sequencences competences'!$B$12&amp;CHAR(10),""),IF('Rel Sequencences competences'!Q$13&lt;&gt;"",'Rel Sequencences competences'!$B$13&amp;CHAR(10),""),IF('Rel Sequencences competences'!Q$14&lt;&gt;"",'Rel Sequencences competences'!$B$14&amp;CHAR(10),""),IF('Rel Sequencences competences'!Q$15&lt;&gt;"",'Rel Sequencences competences'!$B$15&amp;CHAR(10),""),IF('Rel Sequencences competences'!Q$16&lt;&gt;"",'Rel Sequencences competences'!$B$16,""))</f>
        <v xml:space="preserve">C1 Justifier le choix d'un protocole expérimental
C2 Mettre en œuvre un protocole expérimental
</v>
      </c>
      <c r="P3" s="302" t="str">
        <f>CONCATENATE(IF(OR('Rel Sequencences competences'!R$10&lt;&gt;"",'Rel Sequencences competences'!R$11&lt;&gt;""),'Rel Sequencences competences'!$B$10&amp;CHAR(10),""),IF('Rel Sequencences competences'!R$12&lt;&gt;"",'Rel Sequencences competences'!$B$12&amp;CHAR(10),""),IF('Rel Sequencences competences'!R$13&lt;&gt;"",'Rel Sequencences competences'!$B$13&amp;CHAR(10),""),IF('Rel Sequencences competences'!R$14&lt;&gt;"",'Rel Sequencences competences'!$B$14&amp;CHAR(10),""),IF('Rel Sequencences competences'!R$15&lt;&gt;"",'Rel Sequencences competences'!$B$15&amp;CHAR(10),""),IF('Rel Sequencences competences'!R$16&lt;&gt;"",'Rel Sequencences competences'!$B$16,""))</f>
        <v xml:space="preserve">C2 Mettre en œuvre un protocole expérimental
</v>
      </c>
      <c r="Q3" s="302" t="str">
        <f>CONCATENATE(IF(OR('Rel Sequencences competences'!S$10&lt;&gt;"",'Rel Sequencences competences'!S$11&lt;&gt;""),'Rel Sequencences competences'!$B$10&amp;CHAR(10),""),IF('Rel Sequencences competences'!S$12&lt;&gt;"",'Rel Sequencences competences'!$B$12&amp;CHAR(10),""),IF('Rel Sequencences competences'!S$13&lt;&gt;"",'Rel Sequencences competences'!$B$13&amp;CHAR(10),""),IF('Rel Sequencences competences'!S$14&lt;&gt;"",'Rel Sequencences competences'!$B$14&amp;CHAR(10),""),IF('Rel Sequencences competences'!S$15&lt;&gt;"",'Rel Sequencences competences'!$B$15&amp;CHAR(10),""),IF('Rel Sequencences competences'!S$16&lt;&gt;"",'Rel Sequencences competences'!$B$16,""))</f>
        <v xml:space="preserve">B3 Résoudre et Simuler
B4 Valider un modèle
C2 Mettre en œuvre un protocole expérimental
</v>
      </c>
      <c r="R3" s="302" t="str">
        <f>CONCATENATE(IF(OR('Rel Sequencences competences'!T$10&lt;&gt;"",'Rel Sequencences competences'!T$11&lt;&gt;""),'Rel Sequencences competences'!$B$10&amp;CHAR(10),""),IF('Rel Sequencences competences'!T$12&lt;&gt;"",'Rel Sequencences competences'!$B$12&amp;CHAR(10),""),IF('Rel Sequencences competences'!T$13&lt;&gt;"",'Rel Sequencences competences'!$B$13&amp;CHAR(10),""),IF('Rel Sequencences competences'!T$14&lt;&gt;"",'Rel Sequencences competences'!$B$14&amp;CHAR(10),""),IF('Rel Sequencences competences'!T$15&lt;&gt;"",'Rel Sequencences competences'!$B$15&amp;CHAR(10),""),IF('Rel Sequencences competences'!T$16&lt;&gt;"",'Rel Sequencences competences'!$B$16,""))</f>
        <v xml:space="preserve">B3 Résoudre et Simuler
B4 Valider un modèle
</v>
      </c>
      <c r="S3" s="302" t="str">
        <f>CONCATENATE(IF(OR('Rel Sequencences competences'!U$10&lt;&gt;"",'Rel Sequencences competences'!U$11&lt;&gt;""),'Rel Sequencences competences'!$B$10&amp;CHAR(10),""),IF('Rel Sequencences competences'!U$12&lt;&gt;"",'Rel Sequencences competences'!$B$12&amp;CHAR(10),""),IF('Rel Sequencences competences'!U$13&lt;&gt;"",'Rel Sequencences competences'!$B$13&amp;CHAR(10),""),IF('Rel Sequencences competences'!U$14&lt;&gt;"",'Rel Sequencences competences'!$B$14&amp;CHAR(10),""),IF('Rel Sequencences competences'!U$15&lt;&gt;"",'Rel Sequencences competences'!$B$15&amp;CHAR(10),""),IF('Rel Sequencences competences'!U$16&lt;&gt;"",'Rel Sequencences competences'!$B$16,""))</f>
        <v xml:space="preserve">B4 Valider un modèle
</v>
      </c>
      <c r="T3" s="302" t="str">
        <f>CONCATENATE(IF(OR('Rel Sequencences competences'!V$10&lt;&gt;"",'Rel Sequencences competences'!V$11&lt;&gt;""),'Rel Sequencences competences'!$B$10&amp;CHAR(10),""),IF('Rel Sequencences competences'!V$12&lt;&gt;"",'Rel Sequencences competences'!$B$12&amp;CHAR(10),""),IF('Rel Sequencences competences'!V$13&lt;&gt;"",'Rel Sequencences competences'!$B$13&amp;CHAR(10),""),IF('Rel Sequencences competences'!V$14&lt;&gt;"",'Rel Sequencences competences'!$B$14&amp;CHAR(10),""),IF('Rel Sequencences competences'!V$15&lt;&gt;"",'Rel Sequencences competences'!$B$15&amp;CHAR(10),""),IF('Rel Sequencences competences'!V$16&lt;&gt;"",'Rel Sequencences competences'!$B$16,""))</f>
        <v xml:space="preserve">B3 Résoudre et Simuler
</v>
      </c>
      <c r="U3" s="302" t="str">
        <f>CONCATENATE(IF(OR('Rel Sequencences competences'!W$10&lt;&gt;"",'Rel Sequencences competences'!W$11&lt;&gt;""),'Rel Sequencences competences'!$B$10&amp;CHAR(10),""),IF('Rel Sequencences competences'!W$12&lt;&gt;"",'Rel Sequencences competences'!$B$12&amp;CHAR(10),""),IF('Rel Sequencences competences'!W$13&lt;&gt;"",'Rel Sequencences competences'!$B$13&amp;CHAR(10),""),IF('Rel Sequencences competences'!W$14&lt;&gt;"",'Rel Sequencences competences'!$B$14&amp;CHAR(10),""),IF('Rel Sequencences competences'!W$15&lt;&gt;"",'Rel Sequencences competences'!$B$15&amp;CHAR(10),""),IF('Rel Sequencences competences'!W$16&lt;&gt;"",'Rel Sequencences competences'!$B$16,""))</f>
        <v xml:space="preserve">B3 Résoudre et Simuler
B4 Valider un modèle
</v>
      </c>
    </row>
    <row r="4" spans="1:21" ht="27" customHeight="1">
      <c r="A4" t="s">
        <v>403</v>
      </c>
      <c r="B4" s="302" t="str">
        <f>CONCATENATE(IF('Rel Connaissances Sequences '!C$7&lt;&gt;"",'Rel Connaissances Sequences '!$B$7&amp;CHAR(10),""),IF('Rel Connaissances Sequences '!C$8&lt;&gt;"",'Rel Connaissances Sequences '!$B$8&amp;CHAR(10),""),IF('Rel Connaissances Sequences '!C$9&lt;&gt;"",'Rel Connaissances Sequences '!$B$9&amp;CHAR(10),""),IF('Rel Connaissances Sequences '!C$10&lt;&gt;"",'Rel Connaissances Sequences '!$B$10&amp;CHAR(10),""),IF('Rel Connaissances Sequences '!C$11&lt;&gt;"",'Rel Connaissances Sequences '!$B$11&amp;CHAR(10),""),IF('Rel Connaissances Sequences '!C$12&lt;&gt;"",'Rel Connaissances Sequences '!$B$12&amp;CHAR(10),""),IF('Rel Connaissances Sequences '!C$13&lt;&gt;"",'Rel Connaissances Sequences '!$B$13&amp;CHAR(10),""),IF('Rel Connaissances Sequences '!C$14&lt;&gt;"",'Rel Connaissances Sequences '!$B$14&amp;CHAR(10),""),IF('Rel Connaissances Sequences '!C$15&lt;&gt;"",'Rel Connaissances Sequences '!$B$15&amp;CHAR(10),""),IF('Rel Connaissances Sequences '!C$16&lt;&gt;"",'Rel Connaissances Sequences '!$B$16&amp;CHAR(10),""),IF('Rel Connaissances Sequences '!C$17&lt;&gt;"",'Rel Connaissances Sequences '!$B$17&amp;CHAR(10),""),IF('Rel Connaissances Sequences '!C$18&lt;&gt;"",'Rel Connaissances Sequences '!$B$18&amp;CHAR(10),""),IF('Rel Connaissances Sequences '!C$19&lt;&gt;"",'Rel Connaissances Sequences '!$B$19&amp;CHAR(10),""),IF('Rel Connaissances Sequences '!C$20&lt;&gt;"",'Rel Connaissances Sequences '!$B$20&amp;CHAR(10),""),IF('Rel Connaissances Sequences '!C$21&lt;&gt;"",'Rel Connaissances Sequences '!$B$21&amp;CHAR(10),""),IF('Rel Connaissances Sequences '!C$22&lt;&gt;"",'Rel Connaissances Sequences '!$B$22&amp;CHAR(10),""),IF('Rel Connaissances Sequences '!C$23&lt;&gt;"",'Rel Connaissances Sequences '!$B$23&amp;CHAR(10),""),IF('Rel Connaissances Sequences '!C$24&lt;&gt;"",'Rel Connaissances Sequences '!$B$24&amp;CHAR(10),""),IF('Rel Connaissances Sequences '!C$25&lt;&gt;"",'Rel Connaissances Sequences '!$B$25&amp;CHAR(10),""),IF('Rel Connaissances Sequences '!C$26&lt;&gt;"",'Rel Connaissances Sequences '!$B$26&amp;CHAR(10),""),IF('Rel Connaissances Sequences '!C$27&lt;&gt;"",'Rel Connaissances Sequences '!$B$27&amp;CHAR(10),""),IF('Rel Connaissances Sequences '!C$28&lt;&gt;"",'Rel Connaissances Sequences '!$B$28&amp;CHAR(10),""),IF('Rel Connaissances Sequences '!C$29&lt;&gt;"",'Rel Connaissances Sequences '!$B$29&amp;CHAR(10),""),IF('Rel Connaissances Sequences '!C$30&lt;&gt;"",'Rel Connaissances Sequences '!$B$30&amp;CHAR(10),""),IF('Rel Connaissances Sequences '!C$31&lt;&gt;"",'Rel Connaissances Sequences '!$B$31&amp;CHAR(10),""),IF('Rel Connaissances Sequences '!C$32&lt;&gt;"",'Rel Connaissances Sequences '!$B$32&amp;CHAR(10),""),IF('Rel Connaissances Sequences '!C$33&lt;&gt;"",'Rel Connaissances Sequences '!$B$33&amp;CHAR(10),""),IF('Rel Connaissances Sequences '!C$34&lt;&gt;"",'Rel Connaissances Sequences '!$B$34&amp;CHAR(10),""))</f>
        <v xml:space="preserve">Analyse fonctionnelle externe, Expression fonctionnelle du besoin.
Besoin, finalités, contraintes, cahier des charges
Impact environnemental
Système, Frontière d’étude, Environnement
Matière d’œuvre, valeur ajoutée, flux
Énergie et puissances
Notion de pertes
</v>
      </c>
      <c r="C4" s="302" t="str">
        <f>CONCATENATE(IF('Rel Connaissances Sequences '!D$7&lt;&gt;"",'Rel Connaissances Sequences '!$B$7&amp;CHAR(10),""),IF('Rel Connaissances Sequences '!D$8&lt;&gt;"",'Rel Connaissances Sequences '!$B$8&amp;CHAR(10),""),IF('Rel Connaissances Sequences '!D$9&lt;&gt;"",'Rel Connaissances Sequences '!$B$9&amp;CHAR(10),""),IF('Rel Connaissances Sequences '!D$10&lt;&gt;"",'Rel Connaissances Sequences '!$B$10&amp;CHAR(10),""),IF('Rel Connaissances Sequences '!D$11&lt;&gt;"",'Rel Connaissances Sequences '!$B$11&amp;CHAR(10),""),IF('Rel Connaissances Sequences '!D$12&lt;&gt;"",'Rel Connaissances Sequences '!$B$12&amp;CHAR(10),""),IF('Rel Connaissances Sequences '!D$13&lt;&gt;"",'Rel Connaissances Sequences '!$B$13&amp;CHAR(10),""),IF('Rel Connaissances Sequences '!D$14&lt;&gt;"",'Rel Connaissances Sequences '!$B$14&amp;CHAR(10),""),IF('Rel Connaissances Sequences '!D$15&lt;&gt;"",'Rel Connaissances Sequences '!$B$15&amp;CHAR(10),""),IF('Rel Connaissances Sequences '!D$16&lt;&gt;"",'Rel Connaissances Sequences '!$B$16&amp;CHAR(10),""),IF('Rel Connaissances Sequences '!D$17&lt;&gt;"",'Rel Connaissances Sequences '!$B$17&amp;CHAR(10),""),IF('Rel Connaissances Sequences '!D$18&lt;&gt;"",'Rel Connaissances Sequences '!$B$18&amp;CHAR(10),""),IF('Rel Connaissances Sequences '!D$19&lt;&gt;"",'Rel Connaissances Sequences '!$B$19&amp;CHAR(10),""),IF('Rel Connaissances Sequences '!D$20&lt;&gt;"",'Rel Connaissances Sequences '!$B$20&amp;CHAR(10),""),IF('Rel Connaissances Sequences '!D$21&lt;&gt;"",'Rel Connaissances Sequences '!$B$21&amp;CHAR(10),""),IF('Rel Connaissances Sequences '!D$22&lt;&gt;"",'Rel Connaissances Sequences '!$B$22&amp;CHAR(10),""),IF('Rel Connaissances Sequences '!D$23&lt;&gt;"",'Rel Connaissances Sequences '!$B$23&amp;CHAR(10),""),IF('Rel Connaissances Sequences '!D$24&lt;&gt;"",'Rel Connaissances Sequences '!$B$24&amp;CHAR(10),""),IF('Rel Connaissances Sequences '!D$25&lt;&gt;"",'Rel Connaissances Sequences '!$B$25&amp;CHAR(10),""),IF('Rel Connaissances Sequences '!D$26&lt;&gt;"",'Rel Connaissances Sequences '!$B$26&amp;CHAR(10),""),IF('Rel Connaissances Sequences '!D$27&lt;&gt;"",'Rel Connaissances Sequences '!$B$27&amp;CHAR(10),""),IF('Rel Connaissances Sequences '!D$28&lt;&gt;"",'Rel Connaissances Sequences '!$B$28&amp;CHAR(10),""),IF('Rel Connaissances Sequences '!D$29&lt;&gt;"",'Rel Connaissances Sequences '!$B$29&amp;CHAR(10),""),IF('Rel Connaissances Sequences '!D$30&lt;&gt;"",'Rel Connaissances Sequences '!$B$30&amp;CHAR(10),""),IF('Rel Connaissances Sequences '!D$31&lt;&gt;"",'Rel Connaissances Sequences '!$B$31&amp;CHAR(10),""),IF('Rel Connaissances Sequences '!D$32&lt;&gt;"",'Rel Connaissances Sequences '!$B$32&amp;CHAR(10),""),IF('Rel Connaissances Sequences '!D$33&lt;&gt;"",'Rel Connaissances Sequences '!$B$33&amp;CHAR(10),""),IF('Rel Connaissances Sequences '!D$34&lt;&gt;"",'Rel Connaissances Sequences '!$B$34&amp;CHAR(10),""))</f>
        <v xml:space="preserve">Analyse fonctionnelle externe, Expression fonctionnelle du besoin.
Besoin, finalités, contraintes, cahier des charges
Fonctions d’usage, de service, d’estime
Système, Frontière d’étude, Environnement
Architectures fonctionnelle et organique d’un système
Matière d’œuvre, valeur ajoutée, flux
Chaîne d’énergie
Composants réalisant les fonctions de la chaîne d’énergie
Chaîne d’information
Composants réalisant les fonctions de la chaîne d’information
</v>
      </c>
      <c r="D4" s="302" t="str">
        <f>CONCATENATE(IF('Rel Connaissances Sequences '!E$7&lt;&gt;"",'Rel Connaissances Sequences '!$B$7&amp;CHAR(10),""),IF('Rel Connaissances Sequences '!E$8&lt;&gt;"",'Rel Connaissances Sequences '!$B$8&amp;CHAR(10),""),IF('Rel Connaissances Sequences '!E$9&lt;&gt;"",'Rel Connaissances Sequences '!$B$9&amp;CHAR(10),""),IF('Rel Connaissances Sequences '!E$10&lt;&gt;"",'Rel Connaissances Sequences '!$B$10&amp;CHAR(10),""),IF('Rel Connaissances Sequences '!E$11&lt;&gt;"",'Rel Connaissances Sequences '!$B$11&amp;CHAR(10),""),IF('Rel Connaissances Sequences '!E$12&lt;&gt;"",'Rel Connaissances Sequences '!$B$12&amp;CHAR(10),""),IF('Rel Connaissances Sequences '!E$13&lt;&gt;"",'Rel Connaissances Sequences '!$B$13&amp;CHAR(10),""),IF('Rel Connaissances Sequences '!E$14&lt;&gt;"",'Rel Connaissances Sequences '!$B$14&amp;CHAR(10),""),IF('Rel Connaissances Sequences '!E$15&lt;&gt;"",'Rel Connaissances Sequences '!$B$15&amp;CHAR(10),""),IF('Rel Connaissances Sequences '!E$16&lt;&gt;"",'Rel Connaissances Sequences '!$B$16&amp;CHAR(10),""),IF('Rel Connaissances Sequences '!E$17&lt;&gt;"",'Rel Connaissances Sequences '!$B$17&amp;CHAR(10),""),IF('Rel Connaissances Sequences '!E$18&lt;&gt;"",'Rel Connaissances Sequences '!$B$18&amp;CHAR(10),""),IF('Rel Connaissances Sequences '!E$19&lt;&gt;"",'Rel Connaissances Sequences '!$B$19&amp;CHAR(10),""),IF('Rel Connaissances Sequences '!E$20&lt;&gt;"",'Rel Connaissances Sequences '!$B$20&amp;CHAR(10),""),IF('Rel Connaissances Sequences '!E$21&lt;&gt;"",'Rel Connaissances Sequences '!$B$21&amp;CHAR(10),""),IF('Rel Connaissances Sequences '!E$22&lt;&gt;"",'Rel Connaissances Sequences '!$B$22&amp;CHAR(10),""),IF('Rel Connaissances Sequences '!E$23&lt;&gt;"",'Rel Connaissances Sequences '!$B$23&amp;CHAR(10),""),IF('Rel Connaissances Sequences '!E$24&lt;&gt;"",'Rel Connaissances Sequences '!$B$24&amp;CHAR(10),""),IF('Rel Connaissances Sequences '!E$25&lt;&gt;"",'Rel Connaissances Sequences '!$B$25&amp;CHAR(10),""),IF('Rel Connaissances Sequences '!E$26&lt;&gt;"",'Rel Connaissances Sequences '!$B$26&amp;CHAR(10),""),IF('Rel Connaissances Sequences '!E$27&lt;&gt;"",'Rel Connaissances Sequences '!$B$27&amp;CHAR(10),""),IF('Rel Connaissances Sequences '!E$28&lt;&gt;"",'Rel Connaissances Sequences '!$B$28&amp;CHAR(10),""),IF('Rel Connaissances Sequences '!E$29&lt;&gt;"",'Rel Connaissances Sequences '!$B$29&amp;CHAR(10),""),IF('Rel Connaissances Sequences '!E$30&lt;&gt;"",'Rel Connaissances Sequences '!$B$30&amp;CHAR(10),""),IF('Rel Connaissances Sequences '!E$31&lt;&gt;"",'Rel Connaissances Sequences '!$B$31&amp;CHAR(10),""),IF('Rel Connaissances Sequences '!E$32&lt;&gt;"",'Rel Connaissances Sequences '!$B$32&amp;CHAR(10),""),IF('Rel Connaissances Sequences '!E$33&lt;&gt;"",'Rel Connaissances Sequences '!$B$33&amp;CHAR(10),""),IF('Rel Connaissances Sequences '!E$34&lt;&gt;"",'Rel Connaissances Sequences '!$B$34&amp;CHAR(10),""))</f>
        <v xml:space="preserve">Principes fondamentaux d’étude des circuits
Chaîne d’information
Composants réalisant les fonctions de la chaîne d’information
Langage de description : graphe d’états, logigramme, GRAFCET, algorigramme
Systèmes logiques évènementiels
</v>
      </c>
      <c r="E4" s="302" t="str">
        <f>CONCATENATE(IF('Rel Connaissances Sequences '!F$7&lt;&gt;"",'Rel Connaissances Sequences '!$B$7&amp;CHAR(10),""),IF('Rel Connaissances Sequences '!F$8&lt;&gt;"",'Rel Connaissances Sequences '!$B$8&amp;CHAR(10),""),IF('Rel Connaissances Sequences '!F$9&lt;&gt;"",'Rel Connaissances Sequences '!$B$9&amp;CHAR(10),""),IF('Rel Connaissances Sequences '!F$10&lt;&gt;"",'Rel Connaissances Sequences '!$B$10&amp;CHAR(10),""),IF('Rel Connaissances Sequences '!F$11&lt;&gt;"",'Rel Connaissances Sequences '!$B$11&amp;CHAR(10),""),IF('Rel Connaissances Sequences '!F$12&lt;&gt;"",'Rel Connaissances Sequences '!$B$12&amp;CHAR(10),""),IF('Rel Connaissances Sequences '!F$13&lt;&gt;"",'Rel Connaissances Sequences '!$B$13&amp;CHAR(10),""),IF('Rel Connaissances Sequences '!F$14&lt;&gt;"",'Rel Connaissances Sequences '!$B$14&amp;CHAR(10),""),IF('Rel Connaissances Sequences '!F$15&lt;&gt;"",'Rel Connaissances Sequences '!$B$15&amp;CHAR(10),""),IF('Rel Connaissances Sequences '!F$16&lt;&gt;"",'Rel Connaissances Sequences '!$B$16&amp;CHAR(10),""),IF('Rel Connaissances Sequences '!F$17&lt;&gt;"",'Rel Connaissances Sequences '!$B$17&amp;CHAR(10),""),IF('Rel Connaissances Sequences '!F$18&lt;&gt;"",'Rel Connaissances Sequences '!$B$18&amp;CHAR(10),""),IF('Rel Connaissances Sequences '!F$19&lt;&gt;"",'Rel Connaissances Sequences '!$B$19&amp;CHAR(10),""),IF('Rel Connaissances Sequences '!F$20&lt;&gt;"",'Rel Connaissances Sequences '!$B$20&amp;CHAR(10),""),IF('Rel Connaissances Sequences '!F$21&lt;&gt;"",'Rel Connaissances Sequences '!$B$21&amp;CHAR(10),""),IF('Rel Connaissances Sequences '!F$22&lt;&gt;"",'Rel Connaissances Sequences '!$B$22&amp;CHAR(10),""),IF('Rel Connaissances Sequences '!F$23&lt;&gt;"",'Rel Connaissances Sequences '!$B$23&amp;CHAR(10),""),IF('Rel Connaissances Sequences '!F$24&lt;&gt;"",'Rel Connaissances Sequences '!$B$24&amp;CHAR(10),""),IF('Rel Connaissances Sequences '!F$25&lt;&gt;"",'Rel Connaissances Sequences '!$B$25&amp;CHAR(10),""),IF('Rel Connaissances Sequences '!F$26&lt;&gt;"",'Rel Connaissances Sequences '!$B$26&amp;CHAR(10),""),IF('Rel Connaissances Sequences '!F$27&lt;&gt;"",'Rel Connaissances Sequences '!$B$27&amp;CHAR(10),""),IF('Rel Connaissances Sequences '!F$28&lt;&gt;"",'Rel Connaissances Sequences '!$B$28&amp;CHAR(10),""),IF('Rel Connaissances Sequences '!F$29&lt;&gt;"",'Rel Connaissances Sequences '!$B$29&amp;CHAR(10),""),IF('Rel Connaissances Sequences '!F$30&lt;&gt;"",'Rel Connaissances Sequences '!$B$30&amp;CHAR(10),""),IF('Rel Connaissances Sequences '!F$31&lt;&gt;"",'Rel Connaissances Sequences '!$B$31&amp;CHAR(10),""),IF('Rel Connaissances Sequences '!F$32&lt;&gt;"",'Rel Connaissances Sequences '!$B$32&amp;CHAR(10),""),IF('Rel Connaissances Sequences '!F$33&lt;&gt;"",'Rel Connaissances Sequences '!$B$33&amp;CHAR(10),""),IF('Rel Connaissances Sequences '!F$34&lt;&gt;"",'Rel Connaissances Sequences '!$B$34&amp;CHAR(10),""))</f>
        <v xml:space="preserve">Caractéristiques des grandeurs physiques (mécaniques, électriques, thermiques, acoustiques, lumineuses, etc.)
Énergie et puissances
Flux de matière
Notion de pertes
</v>
      </c>
      <c r="F4" s="302" t="str">
        <f>CONCATENATE(IF('Rel Connaissances Sequences '!G$7&lt;&gt;"",'Rel Connaissances Sequences '!$B$7&amp;CHAR(10),""),IF('Rel Connaissances Sequences '!G$8&lt;&gt;"",'Rel Connaissances Sequences '!$B$8&amp;CHAR(10),""),IF('Rel Connaissances Sequences '!G$9&lt;&gt;"",'Rel Connaissances Sequences '!$B$9&amp;CHAR(10),""),IF('Rel Connaissances Sequences '!G$10&lt;&gt;"",'Rel Connaissances Sequences '!$B$10&amp;CHAR(10),""),IF('Rel Connaissances Sequences '!G$11&lt;&gt;"",'Rel Connaissances Sequences '!$B$11&amp;CHAR(10),""),IF('Rel Connaissances Sequences '!G$12&lt;&gt;"",'Rel Connaissances Sequences '!$B$12&amp;CHAR(10),""),IF('Rel Connaissances Sequences '!G$13&lt;&gt;"",'Rel Connaissances Sequences '!$B$13&amp;CHAR(10),""),IF('Rel Connaissances Sequences '!G$14&lt;&gt;"",'Rel Connaissances Sequences '!$B$14&amp;CHAR(10),""),IF('Rel Connaissances Sequences '!G$15&lt;&gt;"",'Rel Connaissances Sequences '!$B$15&amp;CHAR(10),""),IF('Rel Connaissances Sequences '!G$16&lt;&gt;"",'Rel Connaissances Sequences '!$B$16&amp;CHAR(10),""),IF('Rel Connaissances Sequences '!G$17&lt;&gt;"",'Rel Connaissances Sequences '!$B$17&amp;CHAR(10),""),IF('Rel Connaissances Sequences '!G$18&lt;&gt;"",'Rel Connaissances Sequences '!$B$18&amp;CHAR(10),""),IF('Rel Connaissances Sequences '!G$19&lt;&gt;"",'Rel Connaissances Sequences '!$B$19&amp;CHAR(10),""),IF('Rel Connaissances Sequences '!G$20&lt;&gt;"",'Rel Connaissances Sequences '!$B$20&amp;CHAR(10),""),IF('Rel Connaissances Sequences '!G$21&lt;&gt;"",'Rel Connaissances Sequences '!$B$21&amp;CHAR(10),""),IF('Rel Connaissances Sequences '!G$22&lt;&gt;"",'Rel Connaissances Sequences '!$B$22&amp;CHAR(10),""),IF('Rel Connaissances Sequences '!G$23&lt;&gt;"",'Rel Connaissances Sequences '!$B$23&amp;CHAR(10),""),IF('Rel Connaissances Sequences '!G$24&lt;&gt;"",'Rel Connaissances Sequences '!$B$24&amp;CHAR(10),""),IF('Rel Connaissances Sequences '!G$25&lt;&gt;"",'Rel Connaissances Sequences '!$B$25&amp;CHAR(10),""),IF('Rel Connaissances Sequences '!G$26&lt;&gt;"",'Rel Connaissances Sequences '!$B$26&amp;CHAR(10),""),IF('Rel Connaissances Sequences '!G$27&lt;&gt;"",'Rel Connaissances Sequences '!$B$27&amp;CHAR(10),""),IF('Rel Connaissances Sequences '!G$28&lt;&gt;"",'Rel Connaissances Sequences '!$B$28&amp;CHAR(10),""),IF('Rel Connaissances Sequences '!G$29&lt;&gt;"",'Rel Connaissances Sequences '!$B$29&amp;CHAR(10),""),IF('Rel Connaissances Sequences '!G$30&lt;&gt;"",'Rel Connaissances Sequences '!$B$30&amp;CHAR(10),""),IF('Rel Connaissances Sequences '!G$31&lt;&gt;"",'Rel Connaissances Sequences '!$B$31&amp;CHAR(10),""),IF('Rel Connaissances Sequences '!G$32&lt;&gt;"",'Rel Connaissances Sequences '!$B$32&amp;CHAR(10),""),IF('Rel Connaissances Sequences '!G$33&lt;&gt;"",'Rel Connaissances Sequences '!$B$33&amp;CHAR(10),""),IF('Rel Connaissances Sequences '!G$34&lt;&gt;"",'Rel Connaissances Sequences '!$B$34&amp;CHAR(10),""))</f>
        <v xml:space="preserve">Système, Frontière d’étude, Environnement
Architectures fonctionnelle et organique d’un système
Matière d’œuvre, valeur ajoutée, flux
Énergie et puissances
Principes fondamentaux d’étude des circuits
</v>
      </c>
      <c r="G4" s="302" t="str">
        <f>CONCATENATE(IF('Rel Connaissances Sequences '!H$7&lt;&gt;"",'Rel Connaissances Sequences '!$B$7&amp;CHAR(10),""),IF('Rel Connaissances Sequences '!H$8&lt;&gt;"",'Rel Connaissances Sequences '!$B$8&amp;CHAR(10),""),IF('Rel Connaissances Sequences '!H$9&lt;&gt;"",'Rel Connaissances Sequences '!$B$9&amp;CHAR(10),""),IF('Rel Connaissances Sequences '!H$10&lt;&gt;"",'Rel Connaissances Sequences '!$B$10&amp;CHAR(10),""),IF('Rel Connaissances Sequences '!H$11&lt;&gt;"",'Rel Connaissances Sequences '!$B$11&amp;CHAR(10),""),IF('Rel Connaissances Sequences '!H$12&lt;&gt;"",'Rel Connaissances Sequences '!$B$12&amp;CHAR(10),""),IF('Rel Connaissances Sequences '!H$13&lt;&gt;"",'Rel Connaissances Sequences '!$B$13&amp;CHAR(10),""),IF('Rel Connaissances Sequences '!H$14&lt;&gt;"",'Rel Connaissances Sequences '!$B$14&amp;CHAR(10),""),IF('Rel Connaissances Sequences '!H$15&lt;&gt;"",'Rel Connaissances Sequences '!$B$15&amp;CHAR(10),""),IF('Rel Connaissances Sequences '!H$16&lt;&gt;"",'Rel Connaissances Sequences '!$B$16&amp;CHAR(10),""),IF('Rel Connaissances Sequences '!H$17&lt;&gt;"",'Rel Connaissances Sequences '!$B$17&amp;CHAR(10),""),IF('Rel Connaissances Sequences '!H$18&lt;&gt;"",'Rel Connaissances Sequences '!$B$18&amp;CHAR(10),""),IF('Rel Connaissances Sequences '!H$19&lt;&gt;"",'Rel Connaissances Sequences '!$B$19&amp;CHAR(10),""),IF('Rel Connaissances Sequences '!H$20&lt;&gt;"",'Rel Connaissances Sequences '!$B$20&amp;CHAR(10),""),IF('Rel Connaissances Sequences '!H$21&lt;&gt;"",'Rel Connaissances Sequences '!$B$21&amp;CHAR(10),""),IF('Rel Connaissances Sequences '!H$22&lt;&gt;"",'Rel Connaissances Sequences '!$B$22&amp;CHAR(10),""),IF('Rel Connaissances Sequences '!H$23&lt;&gt;"",'Rel Connaissances Sequences '!$B$23&amp;CHAR(10),""),IF('Rel Connaissances Sequences '!H$24&lt;&gt;"",'Rel Connaissances Sequences '!$B$24&amp;CHAR(10),""),IF('Rel Connaissances Sequences '!H$25&lt;&gt;"",'Rel Connaissances Sequences '!$B$25&amp;CHAR(10),""),IF('Rel Connaissances Sequences '!H$26&lt;&gt;"",'Rel Connaissances Sequences '!$B$26&amp;CHAR(10),""),IF('Rel Connaissances Sequences '!H$27&lt;&gt;"",'Rel Connaissances Sequences '!$B$27&amp;CHAR(10),""),IF('Rel Connaissances Sequences '!H$28&lt;&gt;"",'Rel Connaissances Sequences '!$B$28&amp;CHAR(10),""),IF('Rel Connaissances Sequences '!H$29&lt;&gt;"",'Rel Connaissances Sequences '!$B$29&amp;CHAR(10),""),IF('Rel Connaissances Sequences '!H$30&lt;&gt;"",'Rel Connaissances Sequences '!$B$30&amp;CHAR(10),""),IF('Rel Connaissances Sequences '!H$31&lt;&gt;"",'Rel Connaissances Sequences '!$B$31&amp;CHAR(10),""),IF('Rel Connaissances Sequences '!H$32&lt;&gt;"",'Rel Connaissances Sequences '!$B$32&amp;CHAR(10),""),IF('Rel Connaissances Sequences '!H$33&lt;&gt;"",'Rel Connaissances Sequences '!$B$33&amp;CHAR(10),""),IF('Rel Connaissances Sequences '!H$34&lt;&gt;"",'Rel Connaissances Sequences '!$B$34&amp;CHAR(10),""))</f>
        <v xml:space="preserve">Modèle du solide
</v>
      </c>
      <c r="H4" s="302" t="str">
        <f>CONCATENATE(IF('Rel Connaissances Sequences '!I$7&lt;&gt;"",'Rel Connaissances Sequences '!$B$7&amp;CHAR(10),""),IF('Rel Connaissances Sequences '!I$8&lt;&gt;"",'Rel Connaissances Sequences '!$B$8&amp;CHAR(10),""),IF('Rel Connaissances Sequences '!I$9&lt;&gt;"",'Rel Connaissances Sequences '!$B$9&amp;CHAR(10),""),IF('Rel Connaissances Sequences '!I$10&lt;&gt;"",'Rel Connaissances Sequences '!$B$10&amp;CHAR(10),""),IF('Rel Connaissances Sequences '!I$11&lt;&gt;"",'Rel Connaissances Sequences '!$B$11&amp;CHAR(10),""),IF('Rel Connaissances Sequences '!I$12&lt;&gt;"",'Rel Connaissances Sequences '!$B$12&amp;CHAR(10),""),IF('Rel Connaissances Sequences '!I$13&lt;&gt;"",'Rel Connaissances Sequences '!$B$13&amp;CHAR(10),""),IF('Rel Connaissances Sequences '!I$14&lt;&gt;"",'Rel Connaissances Sequences '!$B$14&amp;CHAR(10),""),IF('Rel Connaissances Sequences '!I$15&lt;&gt;"",'Rel Connaissances Sequences '!$B$15&amp;CHAR(10),""),IF('Rel Connaissances Sequences '!I$16&lt;&gt;"",'Rel Connaissances Sequences '!$B$16&amp;CHAR(10),""),IF('Rel Connaissances Sequences '!I$17&lt;&gt;"",'Rel Connaissances Sequences '!$B$17&amp;CHAR(10),""),IF('Rel Connaissances Sequences '!I$18&lt;&gt;"",'Rel Connaissances Sequences '!$B$18&amp;CHAR(10),""),IF('Rel Connaissances Sequences '!I$19&lt;&gt;"",'Rel Connaissances Sequences '!$B$19&amp;CHAR(10),""),IF('Rel Connaissances Sequences '!I$20&lt;&gt;"",'Rel Connaissances Sequences '!$B$20&amp;CHAR(10),""),IF('Rel Connaissances Sequences '!I$21&lt;&gt;"",'Rel Connaissances Sequences '!$B$21&amp;CHAR(10),""),IF('Rel Connaissances Sequences '!I$22&lt;&gt;"",'Rel Connaissances Sequences '!$B$22&amp;CHAR(10),""),IF('Rel Connaissances Sequences '!I$23&lt;&gt;"",'Rel Connaissances Sequences '!$B$23&amp;CHAR(10),""),IF('Rel Connaissances Sequences '!I$24&lt;&gt;"",'Rel Connaissances Sequences '!$B$24&amp;CHAR(10),""),IF('Rel Connaissances Sequences '!I$25&lt;&gt;"",'Rel Connaissances Sequences '!$B$25&amp;CHAR(10),""),IF('Rel Connaissances Sequences '!I$26&lt;&gt;"",'Rel Connaissances Sequences '!$B$26&amp;CHAR(10),""),IF('Rel Connaissances Sequences '!I$27&lt;&gt;"",'Rel Connaissances Sequences '!$B$27&amp;CHAR(10),""),IF('Rel Connaissances Sequences '!I$28&lt;&gt;"",'Rel Connaissances Sequences '!$B$28&amp;CHAR(10),""),IF('Rel Connaissances Sequences '!I$29&lt;&gt;"",'Rel Connaissances Sequences '!$B$29&amp;CHAR(10),""),IF('Rel Connaissances Sequences '!I$30&lt;&gt;"",'Rel Connaissances Sequences '!$B$30&amp;CHAR(10),""),IF('Rel Connaissances Sequences '!I$31&lt;&gt;"",'Rel Connaissances Sequences '!$B$31&amp;CHAR(10),""),IF('Rel Connaissances Sequences '!I$32&lt;&gt;"",'Rel Connaissances Sequences '!$B$32&amp;CHAR(10),""),IF('Rel Connaissances Sequences '!I$33&lt;&gt;"",'Rel Connaissances Sequences '!$B$33&amp;CHAR(10),""),IF('Rel Connaissances Sequences '!I$34&lt;&gt;"",'Rel Connaissances Sequences '!$B$34&amp;CHAR(10),""))</f>
        <v xml:space="preserve">Modèle du solide
Graphe de liaisons
Liaisons
</v>
      </c>
      <c r="I4" s="302" t="str">
        <f>CONCATENATE(IF('Rel Connaissances Sequences '!J$7&lt;&gt;"",'Rel Connaissances Sequences '!$B$7&amp;CHAR(10),""),IF('Rel Connaissances Sequences '!J$8&lt;&gt;"",'Rel Connaissances Sequences '!$B$8&amp;CHAR(10),""),IF('Rel Connaissances Sequences '!J$9&lt;&gt;"",'Rel Connaissances Sequences '!$B$9&amp;CHAR(10),""),IF('Rel Connaissances Sequences '!J$10&lt;&gt;"",'Rel Connaissances Sequences '!$B$10&amp;CHAR(10),""),IF('Rel Connaissances Sequences '!J$11&lt;&gt;"",'Rel Connaissances Sequences '!$B$11&amp;CHAR(10),""),IF('Rel Connaissances Sequences '!J$12&lt;&gt;"",'Rel Connaissances Sequences '!$B$12&amp;CHAR(10),""),IF('Rel Connaissances Sequences '!J$13&lt;&gt;"",'Rel Connaissances Sequences '!$B$13&amp;CHAR(10),""),IF('Rel Connaissances Sequences '!J$14&lt;&gt;"",'Rel Connaissances Sequences '!$B$14&amp;CHAR(10),""),IF('Rel Connaissances Sequences '!J$15&lt;&gt;"",'Rel Connaissances Sequences '!$B$15&amp;CHAR(10),""),IF('Rel Connaissances Sequences '!J$16&lt;&gt;"",'Rel Connaissances Sequences '!$B$16&amp;CHAR(10),""),IF('Rel Connaissances Sequences '!J$17&lt;&gt;"",'Rel Connaissances Sequences '!$B$17&amp;CHAR(10),""),IF('Rel Connaissances Sequences '!J$18&lt;&gt;"",'Rel Connaissances Sequences '!$B$18&amp;CHAR(10),""),IF('Rel Connaissances Sequences '!J$19&lt;&gt;"",'Rel Connaissances Sequences '!$B$19&amp;CHAR(10),""),IF('Rel Connaissances Sequences '!J$20&lt;&gt;"",'Rel Connaissances Sequences '!$B$20&amp;CHAR(10),""),IF('Rel Connaissances Sequences '!J$21&lt;&gt;"",'Rel Connaissances Sequences '!$B$21&amp;CHAR(10),""),IF('Rel Connaissances Sequences '!J$22&lt;&gt;"",'Rel Connaissances Sequences '!$B$22&amp;CHAR(10),""),IF('Rel Connaissances Sequences '!J$23&lt;&gt;"",'Rel Connaissances Sequences '!$B$23&amp;CHAR(10),""),IF('Rel Connaissances Sequences '!J$24&lt;&gt;"",'Rel Connaissances Sequences '!$B$24&amp;CHAR(10),""),IF('Rel Connaissances Sequences '!J$25&lt;&gt;"",'Rel Connaissances Sequences '!$B$25&amp;CHAR(10),""),IF('Rel Connaissances Sequences '!J$26&lt;&gt;"",'Rel Connaissances Sequences '!$B$26&amp;CHAR(10),""),IF('Rel Connaissances Sequences '!J$27&lt;&gt;"",'Rel Connaissances Sequences '!$B$27&amp;CHAR(10),""),IF('Rel Connaissances Sequences '!J$28&lt;&gt;"",'Rel Connaissances Sequences '!$B$28&amp;CHAR(10),""),IF('Rel Connaissances Sequences '!J$29&lt;&gt;"",'Rel Connaissances Sequences '!$B$29&amp;CHAR(10),""),IF('Rel Connaissances Sequences '!J$30&lt;&gt;"",'Rel Connaissances Sequences '!$B$30&amp;CHAR(10),""),IF('Rel Connaissances Sequences '!J$31&lt;&gt;"",'Rel Connaissances Sequences '!$B$31&amp;CHAR(10),""),IF('Rel Connaissances Sequences '!J$32&lt;&gt;"",'Rel Connaissances Sequences '!$B$32&amp;CHAR(10),""),IF('Rel Connaissances Sequences '!J$33&lt;&gt;"",'Rel Connaissances Sequences '!$B$33&amp;CHAR(10),""),IF('Rel Connaissances Sequences '!J$34&lt;&gt;"",'Rel Connaissances Sequences '!$B$34&amp;CHAR(10),""))</f>
        <v xml:space="preserve">Chaîne d’énergie
Composants réalisant les fonctions de la chaîne d’énergie
Caractéristiques des grandeurs physiques (mécaniques, électriques, thermiques, acoustiques, lumineuses, etc.)
Action mécanique
Modèle du solide
Modélisation plane
Principe fondamental de la dynamique (PFD)
</v>
      </c>
      <c r="J4" s="302" t="str">
        <f>CONCATENATE(IF('Rel Connaissances Sequences '!K$7&lt;&gt;"",'Rel Connaissances Sequences '!$B$7&amp;CHAR(10),""),IF('Rel Connaissances Sequences '!K$8&lt;&gt;"",'Rel Connaissances Sequences '!$B$8&amp;CHAR(10),""),IF('Rel Connaissances Sequences '!K$9&lt;&gt;"",'Rel Connaissances Sequences '!$B$9&amp;CHAR(10),""),IF('Rel Connaissances Sequences '!K$10&lt;&gt;"",'Rel Connaissances Sequences '!$B$10&amp;CHAR(10),""),IF('Rel Connaissances Sequences '!K$11&lt;&gt;"",'Rel Connaissances Sequences '!$B$11&amp;CHAR(10),""),IF('Rel Connaissances Sequences '!K$12&lt;&gt;"",'Rel Connaissances Sequences '!$B$12&amp;CHAR(10),""),IF('Rel Connaissances Sequences '!K$13&lt;&gt;"",'Rel Connaissances Sequences '!$B$13&amp;CHAR(10),""),IF('Rel Connaissances Sequences '!K$14&lt;&gt;"",'Rel Connaissances Sequences '!$B$14&amp;CHAR(10),""),IF('Rel Connaissances Sequences '!K$15&lt;&gt;"",'Rel Connaissances Sequences '!$B$15&amp;CHAR(10),""),IF('Rel Connaissances Sequences '!K$16&lt;&gt;"",'Rel Connaissances Sequences '!$B$16&amp;CHAR(10),""),IF('Rel Connaissances Sequences '!K$17&lt;&gt;"",'Rel Connaissances Sequences '!$B$17&amp;CHAR(10),""),IF('Rel Connaissances Sequences '!K$18&lt;&gt;"",'Rel Connaissances Sequences '!$B$18&amp;CHAR(10),""),IF('Rel Connaissances Sequences '!K$19&lt;&gt;"",'Rel Connaissances Sequences '!$B$19&amp;CHAR(10),""),IF('Rel Connaissances Sequences '!K$20&lt;&gt;"",'Rel Connaissances Sequences '!$B$20&amp;CHAR(10),""),IF('Rel Connaissances Sequences '!K$21&lt;&gt;"",'Rel Connaissances Sequences '!$B$21&amp;CHAR(10),""),IF('Rel Connaissances Sequences '!K$22&lt;&gt;"",'Rel Connaissances Sequences '!$B$22&amp;CHAR(10),""),IF('Rel Connaissances Sequences '!K$23&lt;&gt;"",'Rel Connaissances Sequences '!$B$23&amp;CHAR(10),""),IF('Rel Connaissances Sequences '!K$24&lt;&gt;"",'Rel Connaissances Sequences '!$B$24&amp;CHAR(10),""),IF('Rel Connaissances Sequences '!K$25&lt;&gt;"",'Rel Connaissances Sequences '!$B$25&amp;CHAR(10),""),IF('Rel Connaissances Sequences '!K$26&lt;&gt;"",'Rel Connaissances Sequences '!$B$26&amp;CHAR(10),""),IF('Rel Connaissances Sequences '!K$27&lt;&gt;"",'Rel Connaissances Sequences '!$B$27&amp;CHAR(10),""),IF('Rel Connaissances Sequences '!K$28&lt;&gt;"",'Rel Connaissances Sequences '!$B$28&amp;CHAR(10),""),IF('Rel Connaissances Sequences '!K$29&lt;&gt;"",'Rel Connaissances Sequences '!$B$29&amp;CHAR(10),""),IF('Rel Connaissances Sequences '!K$30&lt;&gt;"",'Rel Connaissances Sequences '!$B$30&amp;CHAR(10),""),IF('Rel Connaissances Sequences '!K$31&lt;&gt;"",'Rel Connaissances Sequences '!$B$31&amp;CHAR(10),""),IF('Rel Connaissances Sequences '!K$32&lt;&gt;"",'Rel Connaissances Sequences '!$B$32&amp;CHAR(10),""),IF('Rel Connaissances Sequences '!K$33&lt;&gt;"",'Rel Connaissances Sequences '!$B$33&amp;CHAR(10),""),IF('Rel Connaissances Sequences '!K$34&lt;&gt;"",'Rel Connaissances Sequences '!$B$34&amp;CHAR(10),""))</f>
        <v xml:space="preserve">Chaîne d’information
Composants réalisant les fonctions de la chaîne d’information
Système de numération, codage
</v>
      </c>
      <c r="K4" s="302" t="str">
        <f>CONCATENATE(IF('Rel Connaissances Sequences '!L$7&lt;&gt;"",'Rel Connaissances Sequences '!$B$7&amp;CHAR(10),""),IF('Rel Connaissances Sequences '!L$8&lt;&gt;"",'Rel Connaissances Sequences '!$B$8&amp;CHAR(10),""),IF('Rel Connaissances Sequences '!L$9&lt;&gt;"",'Rel Connaissances Sequences '!$B$9&amp;CHAR(10),""),IF('Rel Connaissances Sequences '!L$10&lt;&gt;"",'Rel Connaissances Sequences '!$B$10&amp;CHAR(10),""),IF('Rel Connaissances Sequences '!L$11&lt;&gt;"",'Rel Connaissances Sequences '!$B$11&amp;CHAR(10),""),IF('Rel Connaissances Sequences '!L$12&lt;&gt;"",'Rel Connaissances Sequences '!$B$12&amp;CHAR(10),""),IF('Rel Connaissances Sequences '!L$13&lt;&gt;"",'Rel Connaissances Sequences '!$B$13&amp;CHAR(10),""),IF('Rel Connaissances Sequences '!L$14&lt;&gt;"",'Rel Connaissances Sequences '!$B$14&amp;CHAR(10),""),IF('Rel Connaissances Sequences '!L$15&lt;&gt;"",'Rel Connaissances Sequences '!$B$15&amp;CHAR(10),""),IF('Rel Connaissances Sequences '!L$16&lt;&gt;"",'Rel Connaissances Sequences '!$B$16&amp;CHAR(10),""),IF('Rel Connaissances Sequences '!L$17&lt;&gt;"",'Rel Connaissances Sequences '!$B$17&amp;CHAR(10),""),IF('Rel Connaissances Sequences '!L$18&lt;&gt;"",'Rel Connaissances Sequences '!$B$18&amp;CHAR(10),""),IF('Rel Connaissances Sequences '!L$19&lt;&gt;"",'Rel Connaissances Sequences '!$B$19&amp;CHAR(10),""),IF('Rel Connaissances Sequences '!L$20&lt;&gt;"",'Rel Connaissances Sequences '!$B$20&amp;CHAR(10),""),IF('Rel Connaissances Sequences '!L$21&lt;&gt;"",'Rel Connaissances Sequences '!$B$21&amp;CHAR(10),""),IF('Rel Connaissances Sequences '!L$22&lt;&gt;"",'Rel Connaissances Sequences '!$B$22&amp;CHAR(10),""),IF('Rel Connaissances Sequences '!L$23&lt;&gt;"",'Rel Connaissances Sequences '!$B$23&amp;CHAR(10),""),IF('Rel Connaissances Sequences '!L$24&lt;&gt;"",'Rel Connaissances Sequences '!$B$24&amp;CHAR(10),""),IF('Rel Connaissances Sequences '!L$25&lt;&gt;"",'Rel Connaissances Sequences '!$B$25&amp;CHAR(10),""),IF('Rel Connaissances Sequences '!L$26&lt;&gt;"",'Rel Connaissances Sequences '!$B$26&amp;CHAR(10),""),IF('Rel Connaissances Sequences '!L$27&lt;&gt;"",'Rel Connaissances Sequences '!$B$27&amp;CHAR(10),""),IF('Rel Connaissances Sequences '!L$28&lt;&gt;"",'Rel Connaissances Sequences '!$B$28&amp;CHAR(10),""),IF('Rel Connaissances Sequences '!L$29&lt;&gt;"",'Rel Connaissances Sequences '!$B$29&amp;CHAR(10),""),IF('Rel Connaissances Sequences '!L$30&lt;&gt;"",'Rel Connaissances Sequences '!$B$30&amp;CHAR(10),""),IF('Rel Connaissances Sequences '!L$31&lt;&gt;"",'Rel Connaissances Sequences '!$B$31&amp;CHAR(10),""),IF('Rel Connaissances Sequences '!L$32&lt;&gt;"",'Rel Connaissances Sequences '!$B$32&amp;CHAR(10),""),IF('Rel Connaissances Sequences '!L$33&lt;&gt;"",'Rel Connaissances Sequences '!$B$33&amp;CHAR(10),""),IF('Rel Connaissances Sequences '!L$34&lt;&gt;"",'Rel Connaissances Sequences '!$B$34&amp;CHAR(10),""))</f>
        <v xml:space="preserve">Chaîne d’énergie
Composants réalisant les fonctions de la chaîne d’énergie
Énergie et puissances
Notion de pertes
</v>
      </c>
      <c r="L4" s="302" t="str">
        <f>CONCATENATE(IF('Rel Connaissances Sequences '!M$7&lt;&gt;"",'Rel Connaissances Sequences '!$B$7&amp;CHAR(10),""),IF('Rel Connaissances Sequences '!M$8&lt;&gt;"",'Rel Connaissances Sequences '!$B$8&amp;CHAR(10),""),IF('Rel Connaissances Sequences '!M$9&lt;&gt;"",'Rel Connaissances Sequences '!$B$9&amp;CHAR(10),""),IF('Rel Connaissances Sequences '!M$10&lt;&gt;"",'Rel Connaissances Sequences '!$B$10&amp;CHAR(10),""),IF('Rel Connaissances Sequences '!M$11&lt;&gt;"",'Rel Connaissances Sequences '!$B$11&amp;CHAR(10),""),IF('Rel Connaissances Sequences '!M$12&lt;&gt;"",'Rel Connaissances Sequences '!$B$12&amp;CHAR(10),""),IF('Rel Connaissances Sequences '!M$13&lt;&gt;"",'Rel Connaissances Sequences '!$B$13&amp;CHAR(10),""),IF('Rel Connaissances Sequences '!M$14&lt;&gt;"",'Rel Connaissances Sequences '!$B$14&amp;CHAR(10),""),IF('Rel Connaissances Sequences '!M$15&lt;&gt;"",'Rel Connaissances Sequences '!$B$15&amp;CHAR(10),""),IF('Rel Connaissances Sequences '!M$16&lt;&gt;"",'Rel Connaissances Sequences '!$B$16&amp;CHAR(10),""),IF('Rel Connaissances Sequences '!M$17&lt;&gt;"",'Rel Connaissances Sequences '!$B$17&amp;CHAR(10),""),IF('Rel Connaissances Sequences '!M$18&lt;&gt;"",'Rel Connaissances Sequences '!$B$18&amp;CHAR(10),""),IF('Rel Connaissances Sequences '!M$19&lt;&gt;"",'Rel Connaissances Sequences '!$B$19&amp;CHAR(10),""),IF('Rel Connaissances Sequences '!M$20&lt;&gt;"",'Rel Connaissances Sequences '!$B$20&amp;CHAR(10),""),IF('Rel Connaissances Sequences '!M$21&lt;&gt;"",'Rel Connaissances Sequences '!$B$21&amp;CHAR(10),""),IF('Rel Connaissances Sequences '!M$22&lt;&gt;"",'Rel Connaissances Sequences '!$B$22&amp;CHAR(10),""),IF('Rel Connaissances Sequences '!M$23&lt;&gt;"",'Rel Connaissances Sequences '!$B$23&amp;CHAR(10),""),IF('Rel Connaissances Sequences '!M$24&lt;&gt;"",'Rel Connaissances Sequences '!$B$24&amp;CHAR(10),""),IF('Rel Connaissances Sequences '!M$25&lt;&gt;"",'Rel Connaissances Sequences '!$B$25&amp;CHAR(10),""),IF('Rel Connaissances Sequences '!M$26&lt;&gt;"",'Rel Connaissances Sequences '!$B$26&amp;CHAR(10),""),IF('Rel Connaissances Sequences '!M$27&lt;&gt;"",'Rel Connaissances Sequences '!$B$27&amp;CHAR(10),""),IF('Rel Connaissances Sequences '!M$28&lt;&gt;"",'Rel Connaissances Sequences '!$B$28&amp;CHAR(10),""),IF('Rel Connaissances Sequences '!M$29&lt;&gt;"",'Rel Connaissances Sequences '!$B$29&amp;CHAR(10),""),IF('Rel Connaissances Sequences '!M$30&lt;&gt;"",'Rel Connaissances Sequences '!$B$30&amp;CHAR(10),""),IF('Rel Connaissances Sequences '!M$31&lt;&gt;"",'Rel Connaissances Sequences '!$B$31&amp;CHAR(10),""),IF('Rel Connaissances Sequences '!M$32&lt;&gt;"",'Rel Connaissances Sequences '!$B$32&amp;CHAR(10),""),IF('Rel Connaissances Sequences '!M$33&lt;&gt;"",'Rel Connaissances Sequences '!$B$33&amp;CHAR(10),""),IF('Rel Connaissances Sequences '!M$34&lt;&gt;"",'Rel Connaissances Sequences '!$B$34&amp;CHAR(10),""))</f>
        <v xml:space="preserve">Analyse fonctionnelle externe, Expression fonctionnelle du besoin.
Action mécanique
</v>
      </c>
      <c r="M4" s="302" t="str">
        <f>CONCATENATE(IF('Rel Connaissances Sequences '!N$7&lt;&gt;"",'Rel Connaissances Sequences '!$B$7&amp;CHAR(10),""),IF('Rel Connaissances Sequences '!N$8&lt;&gt;"",'Rel Connaissances Sequences '!$B$8&amp;CHAR(10),""),IF('Rel Connaissances Sequences '!N$9&lt;&gt;"",'Rel Connaissances Sequences '!$B$9&amp;CHAR(10),""),IF('Rel Connaissances Sequences '!N$10&lt;&gt;"",'Rel Connaissances Sequences '!$B$10&amp;CHAR(10),""),IF('Rel Connaissances Sequences '!N$11&lt;&gt;"",'Rel Connaissances Sequences '!$B$11&amp;CHAR(10),""),IF('Rel Connaissances Sequences '!N$12&lt;&gt;"",'Rel Connaissances Sequences '!$B$12&amp;CHAR(10),""),IF('Rel Connaissances Sequences '!N$13&lt;&gt;"",'Rel Connaissances Sequences '!$B$13&amp;CHAR(10),""),IF('Rel Connaissances Sequences '!N$14&lt;&gt;"",'Rel Connaissances Sequences '!$B$14&amp;CHAR(10),""),IF('Rel Connaissances Sequences '!N$15&lt;&gt;"",'Rel Connaissances Sequences '!$B$15&amp;CHAR(10),""),IF('Rel Connaissances Sequences '!N$16&lt;&gt;"",'Rel Connaissances Sequences '!$B$16&amp;CHAR(10),""),IF('Rel Connaissances Sequences '!N$17&lt;&gt;"",'Rel Connaissances Sequences '!$B$17&amp;CHAR(10),""),IF('Rel Connaissances Sequences '!N$18&lt;&gt;"",'Rel Connaissances Sequences '!$B$18&amp;CHAR(10),""),IF('Rel Connaissances Sequences '!N$19&lt;&gt;"",'Rel Connaissances Sequences '!$B$19&amp;CHAR(10),""),IF('Rel Connaissances Sequences '!N$20&lt;&gt;"",'Rel Connaissances Sequences '!$B$20&amp;CHAR(10),""),IF('Rel Connaissances Sequences '!N$21&lt;&gt;"",'Rel Connaissances Sequences '!$B$21&amp;CHAR(10),""),IF('Rel Connaissances Sequences '!N$22&lt;&gt;"",'Rel Connaissances Sequences '!$B$22&amp;CHAR(10),""),IF('Rel Connaissances Sequences '!N$23&lt;&gt;"",'Rel Connaissances Sequences '!$B$23&amp;CHAR(10),""),IF('Rel Connaissances Sequences '!N$24&lt;&gt;"",'Rel Connaissances Sequences '!$B$24&amp;CHAR(10),""),IF('Rel Connaissances Sequences '!N$25&lt;&gt;"",'Rel Connaissances Sequences '!$B$25&amp;CHAR(10),""),IF('Rel Connaissances Sequences '!N$26&lt;&gt;"",'Rel Connaissances Sequences '!$B$26&amp;CHAR(10),""),IF('Rel Connaissances Sequences '!N$27&lt;&gt;"",'Rel Connaissances Sequences '!$B$27&amp;CHAR(10),""),IF('Rel Connaissances Sequences '!N$28&lt;&gt;"",'Rel Connaissances Sequences '!$B$28&amp;CHAR(10),""),IF('Rel Connaissances Sequences '!N$29&lt;&gt;"",'Rel Connaissances Sequences '!$B$29&amp;CHAR(10),""),IF('Rel Connaissances Sequences '!N$30&lt;&gt;"",'Rel Connaissances Sequences '!$B$30&amp;CHAR(10),""),IF('Rel Connaissances Sequences '!N$31&lt;&gt;"",'Rel Connaissances Sequences '!$B$31&amp;CHAR(10),""),IF('Rel Connaissances Sequences '!N$32&lt;&gt;"",'Rel Connaissances Sequences '!$B$32&amp;CHAR(10),""),IF('Rel Connaissances Sequences '!N$33&lt;&gt;"",'Rel Connaissances Sequences '!$B$33&amp;CHAR(10),""),IF('Rel Connaissances Sequences '!N$34&lt;&gt;"",'Rel Connaissances Sequences '!$B$34&amp;CHAR(10),""))</f>
        <v xml:space="preserve">Chaîne d’énergie
Composants réalisant les fonctions de la chaîne d’énergie
Réversibilité d’une source, d’un actionneur, d’une chaîne de transmission
Caractéristiques des grandeurs physiques (mécaniques, électriques, thermiques, acoustiques, lumineuses, etc.)
Énergie et puissances
Frontière de l’étude et  isolement
</v>
      </c>
      <c r="N4" s="302" t="str">
        <f>CONCATENATE(IF('Rel Connaissances Sequences '!O$7&lt;&gt;"",'Rel Connaissances Sequences '!$B$7&amp;CHAR(10),""),IF('Rel Connaissances Sequences '!O$8&lt;&gt;"",'Rel Connaissances Sequences '!$B$8&amp;CHAR(10),""),IF('Rel Connaissances Sequences '!O$9&lt;&gt;"",'Rel Connaissances Sequences '!$B$9&amp;CHAR(10),""),IF('Rel Connaissances Sequences '!O$10&lt;&gt;"",'Rel Connaissances Sequences '!$B$10&amp;CHAR(10),""),IF('Rel Connaissances Sequences '!O$11&lt;&gt;"",'Rel Connaissances Sequences '!$B$11&amp;CHAR(10),""),IF('Rel Connaissances Sequences '!O$12&lt;&gt;"",'Rel Connaissances Sequences '!$B$12&amp;CHAR(10),""),IF('Rel Connaissances Sequences '!O$13&lt;&gt;"",'Rel Connaissances Sequences '!$B$13&amp;CHAR(10),""),IF('Rel Connaissances Sequences '!O$14&lt;&gt;"",'Rel Connaissances Sequences '!$B$14&amp;CHAR(10),""),IF('Rel Connaissances Sequences '!O$15&lt;&gt;"",'Rel Connaissances Sequences '!$B$15&amp;CHAR(10),""),IF('Rel Connaissances Sequences '!O$16&lt;&gt;"",'Rel Connaissances Sequences '!$B$16&amp;CHAR(10),""),IF('Rel Connaissances Sequences '!O$17&lt;&gt;"",'Rel Connaissances Sequences '!$B$17&amp;CHAR(10),""),IF('Rel Connaissances Sequences '!O$18&lt;&gt;"",'Rel Connaissances Sequences '!$B$18&amp;CHAR(10),""),IF('Rel Connaissances Sequences '!O$19&lt;&gt;"",'Rel Connaissances Sequences '!$B$19&amp;CHAR(10),""),IF('Rel Connaissances Sequences '!O$20&lt;&gt;"",'Rel Connaissances Sequences '!$B$20&amp;CHAR(10),""),IF('Rel Connaissances Sequences '!O$21&lt;&gt;"",'Rel Connaissances Sequences '!$B$21&amp;CHAR(10),""),IF('Rel Connaissances Sequences '!O$22&lt;&gt;"",'Rel Connaissances Sequences '!$B$22&amp;CHAR(10),""),IF('Rel Connaissances Sequences '!O$23&lt;&gt;"",'Rel Connaissances Sequences '!$B$23&amp;CHAR(10),""),IF('Rel Connaissances Sequences '!O$24&lt;&gt;"",'Rel Connaissances Sequences '!$B$24&amp;CHAR(10),""),IF('Rel Connaissances Sequences '!O$25&lt;&gt;"",'Rel Connaissances Sequences '!$B$25&amp;CHAR(10),""),IF('Rel Connaissances Sequences '!O$26&lt;&gt;"",'Rel Connaissances Sequences '!$B$26&amp;CHAR(10),""),IF('Rel Connaissances Sequences '!O$27&lt;&gt;"",'Rel Connaissances Sequences '!$B$27&amp;CHAR(10),""),IF('Rel Connaissances Sequences '!O$28&lt;&gt;"",'Rel Connaissances Sequences '!$B$28&amp;CHAR(10),""),IF('Rel Connaissances Sequences '!O$29&lt;&gt;"",'Rel Connaissances Sequences '!$B$29&amp;CHAR(10),""),IF('Rel Connaissances Sequences '!O$30&lt;&gt;"",'Rel Connaissances Sequences '!$B$30&amp;CHAR(10),""),IF('Rel Connaissances Sequences '!O$31&lt;&gt;"",'Rel Connaissances Sequences '!$B$31&amp;CHAR(10),""),IF('Rel Connaissances Sequences '!O$32&lt;&gt;"",'Rel Connaissances Sequences '!$B$32&amp;CHAR(10),""),IF('Rel Connaissances Sequences '!O$33&lt;&gt;"",'Rel Connaissances Sequences '!$B$33&amp;CHAR(10),""),IF('Rel Connaissances Sequences '!O$34&lt;&gt;"",'Rel Connaissances Sequences '!$B$34&amp;CHAR(10),""))</f>
        <v xml:space="preserve">Caractéristiques des grandeurs physiques (mécaniques, électriques, thermiques, acoustiques, lumineuses, etc.)
Action mécanique
Modélisation plane
Graphe de liaisons
Principe fondamental de la dynamique (PFD)
</v>
      </c>
      <c r="O4" s="302" t="str">
        <f>CONCATENATE(IF('Rel Connaissances Sequences '!P$7&lt;&gt;"",'Rel Connaissances Sequences '!$B$7&amp;CHAR(10),""),IF('Rel Connaissances Sequences '!P$8&lt;&gt;"",'Rel Connaissances Sequences '!$B$8&amp;CHAR(10),""),IF('Rel Connaissances Sequences '!P$9&lt;&gt;"",'Rel Connaissances Sequences '!$B$9&amp;CHAR(10),""),IF('Rel Connaissances Sequences '!P$10&lt;&gt;"",'Rel Connaissances Sequences '!$B$10&amp;CHAR(10),""),IF('Rel Connaissances Sequences '!P$11&lt;&gt;"",'Rel Connaissances Sequences '!$B$11&amp;CHAR(10),""),IF('Rel Connaissances Sequences '!P$12&lt;&gt;"",'Rel Connaissances Sequences '!$B$12&amp;CHAR(10),""),IF('Rel Connaissances Sequences '!P$13&lt;&gt;"",'Rel Connaissances Sequences '!$B$13&amp;CHAR(10),""),IF('Rel Connaissances Sequences '!P$14&lt;&gt;"",'Rel Connaissances Sequences '!$B$14&amp;CHAR(10),""),IF('Rel Connaissances Sequences '!P$15&lt;&gt;"",'Rel Connaissances Sequences '!$B$15&amp;CHAR(10),""),IF('Rel Connaissances Sequences '!P$16&lt;&gt;"",'Rel Connaissances Sequences '!$B$16&amp;CHAR(10),""),IF('Rel Connaissances Sequences '!P$17&lt;&gt;"",'Rel Connaissances Sequences '!$B$17&amp;CHAR(10),""),IF('Rel Connaissances Sequences '!P$18&lt;&gt;"",'Rel Connaissances Sequences '!$B$18&amp;CHAR(10),""),IF('Rel Connaissances Sequences '!P$19&lt;&gt;"",'Rel Connaissances Sequences '!$B$19&amp;CHAR(10),""),IF('Rel Connaissances Sequences '!P$20&lt;&gt;"",'Rel Connaissances Sequences '!$B$20&amp;CHAR(10),""),IF('Rel Connaissances Sequences '!P$21&lt;&gt;"",'Rel Connaissances Sequences '!$B$21&amp;CHAR(10),""),IF('Rel Connaissances Sequences '!P$22&lt;&gt;"",'Rel Connaissances Sequences '!$B$22&amp;CHAR(10),""),IF('Rel Connaissances Sequences '!P$23&lt;&gt;"",'Rel Connaissances Sequences '!$B$23&amp;CHAR(10),""),IF('Rel Connaissances Sequences '!P$24&lt;&gt;"",'Rel Connaissances Sequences '!$B$24&amp;CHAR(10),""),IF('Rel Connaissances Sequences '!P$25&lt;&gt;"",'Rel Connaissances Sequences '!$B$25&amp;CHAR(10),""),IF('Rel Connaissances Sequences '!P$26&lt;&gt;"",'Rel Connaissances Sequences '!$B$26&amp;CHAR(10),""),IF('Rel Connaissances Sequences '!P$27&lt;&gt;"",'Rel Connaissances Sequences '!$B$27&amp;CHAR(10),""),IF('Rel Connaissances Sequences '!P$28&lt;&gt;"",'Rel Connaissances Sequences '!$B$28&amp;CHAR(10),""),IF('Rel Connaissances Sequences '!P$29&lt;&gt;"",'Rel Connaissances Sequences '!$B$29&amp;CHAR(10),""),IF('Rel Connaissances Sequences '!P$30&lt;&gt;"",'Rel Connaissances Sequences '!$B$30&amp;CHAR(10),""),IF('Rel Connaissances Sequences '!P$31&lt;&gt;"",'Rel Connaissances Sequences '!$B$31&amp;CHAR(10),""),IF('Rel Connaissances Sequences '!P$32&lt;&gt;"",'Rel Connaissances Sequences '!$B$32&amp;CHAR(10),""),IF('Rel Connaissances Sequences '!P$33&lt;&gt;"",'Rel Connaissances Sequences '!$B$33&amp;CHAR(10),""),IF('Rel Connaissances Sequences '!P$34&lt;&gt;"",'Rel Connaissances Sequences '!$B$34&amp;CHAR(10),""))</f>
        <v/>
      </c>
      <c r="P4" s="302" t="str">
        <f>CONCATENATE(IF('Rel Connaissances Sequences '!Q$7&lt;&gt;"",'Rel Connaissances Sequences '!$B$7&amp;CHAR(10),""),IF('Rel Connaissances Sequences '!Q$8&lt;&gt;"",'Rel Connaissances Sequences '!$B$8&amp;CHAR(10),""),IF('Rel Connaissances Sequences '!Q$9&lt;&gt;"",'Rel Connaissances Sequences '!$B$9&amp;CHAR(10),""),IF('Rel Connaissances Sequences '!Q$10&lt;&gt;"",'Rel Connaissances Sequences '!$B$10&amp;CHAR(10),""),IF('Rel Connaissances Sequences '!Q$11&lt;&gt;"",'Rel Connaissances Sequences '!$B$11&amp;CHAR(10),""),IF('Rel Connaissances Sequences '!Q$12&lt;&gt;"",'Rel Connaissances Sequences '!$B$12&amp;CHAR(10),""),IF('Rel Connaissances Sequences '!Q$13&lt;&gt;"",'Rel Connaissances Sequences '!$B$13&amp;CHAR(10),""),IF('Rel Connaissances Sequences '!Q$14&lt;&gt;"",'Rel Connaissances Sequences '!$B$14&amp;CHAR(10),""),IF('Rel Connaissances Sequences '!Q$15&lt;&gt;"",'Rel Connaissances Sequences '!$B$15&amp;CHAR(10),""),IF('Rel Connaissances Sequences '!Q$16&lt;&gt;"",'Rel Connaissances Sequences '!$B$16&amp;CHAR(10),""),IF('Rel Connaissances Sequences '!Q$17&lt;&gt;"",'Rel Connaissances Sequences '!$B$17&amp;CHAR(10),""),IF('Rel Connaissances Sequences '!Q$18&lt;&gt;"",'Rel Connaissances Sequences '!$B$18&amp;CHAR(10),""),IF('Rel Connaissances Sequences '!Q$19&lt;&gt;"",'Rel Connaissances Sequences '!$B$19&amp;CHAR(10),""),IF('Rel Connaissances Sequences '!Q$20&lt;&gt;"",'Rel Connaissances Sequences '!$B$20&amp;CHAR(10),""),IF('Rel Connaissances Sequences '!Q$21&lt;&gt;"",'Rel Connaissances Sequences '!$B$21&amp;CHAR(10),""),IF('Rel Connaissances Sequences '!Q$22&lt;&gt;"",'Rel Connaissances Sequences '!$B$22&amp;CHAR(10),""),IF('Rel Connaissances Sequences '!Q$23&lt;&gt;"",'Rel Connaissances Sequences '!$B$23&amp;CHAR(10),""),IF('Rel Connaissances Sequences '!Q$24&lt;&gt;"",'Rel Connaissances Sequences '!$B$24&amp;CHAR(10),""),IF('Rel Connaissances Sequences '!Q$25&lt;&gt;"",'Rel Connaissances Sequences '!$B$25&amp;CHAR(10),""),IF('Rel Connaissances Sequences '!Q$26&lt;&gt;"",'Rel Connaissances Sequences '!$B$26&amp;CHAR(10),""),IF('Rel Connaissances Sequences '!Q$27&lt;&gt;"",'Rel Connaissances Sequences '!$B$27&amp;CHAR(10),""),IF('Rel Connaissances Sequences '!Q$28&lt;&gt;"",'Rel Connaissances Sequences '!$B$28&amp;CHAR(10),""),IF('Rel Connaissances Sequences '!Q$29&lt;&gt;"",'Rel Connaissances Sequences '!$B$29&amp;CHAR(10),""),IF('Rel Connaissances Sequences '!Q$30&lt;&gt;"",'Rel Connaissances Sequences '!$B$30&amp;CHAR(10),""),IF('Rel Connaissances Sequences '!Q$31&lt;&gt;"",'Rel Connaissances Sequences '!$B$31&amp;CHAR(10),""),IF('Rel Connaissances Sequences '!Q$32&lt;&gt;"",'Rel Connaissances Sequences '!$B$32&amp;CHAR(10),""),IF('Rel Connaissances Sequences '!Q$33&lt;&gt;"",'Rel Connaissances Sequences '!$B$33&amp;CHAR(10),""),IF('Rel Connaissances Sequences '!Q$34&lt;&gt;"",'Rel Connaissances Sequences '!$B$34&amp;CHAR(10),""))</f>
        <v/>
      </c>
      <c r="Q4" s="302" t="str">
        <f>CONCATENATE(IF('Rel Connaissances Sequences '!R$7&lt;&gt;"",'Rel Connaissances Sequences '!$B$7&amp;CHAR(10),""),IF('Rel Connaissances Sequences '!R$8&lt;&gt;"",'Rel Connaissances Sequences '!$B$8&amp;CHAR(10),""),IF('Rel Connaissances Sequences '!R$9&lt;&gt;"",'Rel Connaissances Sequences '!$B$9&amp;CHAR(10),""),IF('Rel Connaissances Sequences '!R$10&lt;&gt;"",'Rel Connaissances Sequences '!$B$10&amp;CHAR(10),""),IF('Rel Connaissances Sequences '!R$11&lt;&gt;"",'Rel Connaissances Sequences '!$B$11&amp;CHAR(10),""),IF('Rel Connaissances Sequences '!R$12&lt;&gt;"",'Rel Connaissances Sequences '!$B$12&amp;CHAR(10),""),IF('Rel Connaissances Sequences '!R$13&lt;&gt;"",'Rel Connaissances Sequences '!$B$13&amp;CHAR(10),""),IF('Rel Connaissances Sequences '!R$14&lt;&gt;"",'Rel Connaissances Sequences '!$B$14&amp;CHAR(10),""),IF('Rel Connaissances Sequences '!R$15&lt;&gt;"",'Rel Connaissances Sequences '!$B$15&amp;CHAR(10),""),IF('Rel Connaissances Sequences '!R$16&lt;&gt;"",'Rel Connaissances Sequences '!$B$16&amp;CHAR(10),""),IF('Rel Connaissances Sequences '!R$17&lt;&gt;"",'Rel Connaissances Sequences '!$B$17&amp;CHAR(10),""),IF('Rel Connaissances Sequences '!R$18&lt;&gt;"",'Rel Connaissances Sequences '!$B$18&amp;CHAR(10),""),IF('Rel Connaissances Sequences '!R$19&lt;&gt;"",'Rel Connaissances Sequences '!$B$19&amp;CHAR(10),""),IF('Rel Connaissances Sequences '!R$20&lt;&gt;"",'Rel Connaissances Sequences '!$B$20&amp;CHAR(10),""),IF('Rel Connaissances Sequences '!R$21&lt;&gt;"",'Rel Connaissances Sequences '!$B$21&amp;CHAR(10),""),IF('Rel Connaissances Sequences '!R$22&lt;&gt;"",'Rel Connaissances Sequences '!$B$22&amp;CHAR(10),""),IF('Rel Connaissances Sequences '!R$23&lt;&gt;"",'Rel Connaissances Sequences '!$B$23&amp;CHAR(10),""),IF('Rel Connaissances Sequences '!R$24&lt;&gt;"",'Rel Connaissances Sequences '!$B$24&amp;CHAR(10),""),IF('Rel Connaissances Sequences '!R$25&lt;&gt;"",'Rel Connaissances Sequences '!$B$25&amp;CHAR(10),""),IF('Rel Connaissances Sequences '!R$26&lt;&gt;"",'Rel Connaissances Sequences '!$B$26&amp;CHAR(10),""),IF('Rel Connaissances Sequences '!R$27&lt;&gt;"",'Rel Connaissances Sequences '!$B$27&amp;CHAR(10),""),IF('Rel Connaissances Sequences '!R$28&lt;&gt;"",'Rel Connaissances Sequences '!$B$28&amp;CHAR(10),""),IF('Rel Connaissances Sequences '!R$29&lt;&gt;"",'Rel Connaissances Sequences '!$B$29&amp;CHAR(10),""),IF('Rel Connaissances Sequences '!R$30&lt;&gt;"",'Rel Connaissances Sequences '!$B$30&amp;CHAR(10),""),IF('Rel Connaissances Sequences '!R$31&lt;&gt;"",'Rel Connaissances Sequences '!$B$31&amp;CHAR(10),""),IF('Rel Connaissances Sequences '!R$32&lt;&gt;"",'Rel Connaissances Sequences '!$B$32&amp;CHAR(10),""),IF('Rel Connaissances Sequences '!R$33&lt;&gt;"",'Rel Connaissances Sequences '!$B$33&amp;CHAR(10),""),IF('Rel Connaissances Sequences '!R$34&lt;&gt;"",'Rel Connaissances Sequences '!$B$34&amp;CHAR(10),""))</f>
        <v xml:space="preserve">Analyse fonctionnelle externe, Expression fonctionnelle du besoin.
Action mécanique
Principe fondamental de la dynamique (PFD)
</v>
      </c>
      <c r="R4" s="302" t="str">
        <f>CONCATENATE(IF('Rel Connaissances Sequences '!S$7&lt;&gt;"",'Rel Connaissances Sequences '!$B$7&amp;CHAR(10),""),IF('Rel Connaissances Sequences '!S$8&lt;&gt;"",'Rel Connaissances Sequences '!$B$8&amp;CHAR(10),""),IF('Rel Connaissances Sequences '!S$9&lt;&gt;"",'Rel Connaissances Sequences '!$B$9&amp;CHAR(10),""),IF('Rel Connaissances Sequences '!S$10&lt;&gt;"",'Rel Connaissances Sequences '!$B$10&amp;CHAR(10),""),IF('Rel Connaissances Sequences '!S$11&lt;&gt;"",'Rel Connaissances Sequences '!$B$11&amp;CHAR(10),""),IF('Rel Connaissances Sequences '!S$12&lt;&gt;"",'Rel Connaissances Sequences '!$B$12&amp;CHAR(10),""),IF('Rel Connaissances Sequences '!S$13&lt;&gt;"",'Rel Connaissances Sequences '!$B$13&amp;CHAR(10),""),IF('Rel Connaissances Sequences '!S$14&lt;&gt;"",'Rel Connaissances Sequences '!$B$14&amp;CHAR(10),""),IF('Rel Connaissances Sequences '!S$15&lt;&gt;"",'Rel Connaissances Sequences '!$B$15&amp;CHAR(10),""),IF('Rel Connaissances Sequences '!S$16&lt;&gt;"",'Rel Connaissances Sequences '!$B$16&amp;CHAR(10),""),IF('Rel Connaissances Sequences '!S$17&lt;&gt;"",'Rel Connaissances Sequences '!$B$17&amp;CHAR(10),""),IF('Rel Connaissances Sequences '!S$18&lt;&gt;"",'Rel Connaissances Sequences '!$B$18&amp;CHAR(10),""),IF('Rel Connaissances Sequences '!S$19&lt;&gt;"",'Rel Connaissances Sequences '!$B$19&amp;CHAR(10),""),IF('Rel Connaissances Sequences '!S$20&lt;&gt;"",'Rel Connaissances Sequences '!$B$20&amp;CHAR(10),""),IF('Rel Connaissances Sequences '!S$21&lt;&gt;"",'Rel Connaissances Sequences '!$B$21&amp;CHAR(10),""),IF('Rel Connaissances Sequences '!S$22&lt;&gt;"",'Rel Connaissances Sequences '!$B$22&amp;CHAR(10),""),IF('Rel Connaissances Sequences '!S$23&lt;&gt;"",'Rel Connaissances Sequences '!$B$23&amp;CHAR(10),""),IF('Rel Connaissances Sequences '!S$24&lt;&gt;"",'Rel Connaissances Sequences '!$B$24&amp;CHAR(10),""),IF('Rel Connaissances Sequences '!S$25&lt;&gt;"",'Rel Connaissances Sequences '!$B$25&amp;CHAR(10),""),IF('Rel Connaissances Sequences '!S$26&lt;&gt;"",'Rel Connaissances Sequences '!$B$26&amp;CHAR(10),""),IF('Rel Connaissances Sequences '!S$27&lt;&gt;"",'Rel Connaissances Sequences '!$B$27&amp;CHAR(10),""),IF('Rel Connaissances Sequences '!S$28&lt;&gt;"",'Rel Connaissances Sequences '!$B$28&amp;CHAR(10),""),IF('Rel Connaissances Sequences '!S$29&lt;&gt;"",'Rel Connaissances Sequences '!$B$29&amp;CHAR(10),""),IF('Rel Connaissances Sequences '!S$30&lt;&gt;"",'Rel Connaissances Sequences '!$B$30&amp;CHAR(10),""),IF('Rel Connaissances Sequences '!S$31&lt;&gt;"",'Rel Connaissances Sequences '!$B$31&amp;CHAR(10),""),IF('Rel Connaissances Sequences '!S$32&lt;&gt;"",'Rel Connaissances Sequences '!$B$32&amp;CHAR(10),""),IF('Rel Connaissances Sequences '!S$33&lt;&gt;"",'Rel Connaissances Sequences '!$B$33&amp;CHAR(10),""),IF('Rel Connaissances Sequences '!S$34&lt;&gt;"",'Rel Connaissances Sequences '!$B$34&amp;CHAR(10),""))</f>
        <v xml:space="preserve">Flux de matière
Chaîne d’information
Composants réalisant les fonctions de la chaîne d’information
</v>
      </c>
      <c r="S4" s="302" t="str">
        <f>CONCATENATE(IF('Rel Connaissances Sequences '!T$7&lt;&gt;"",'Rel Connaissances Sequences '!$B$7&amp;CHAR(10),""),IF('Rel Connaissances Sequences '!T$8&lt;&gt;"",'Rel Connaissances Sequences '!$B$8&amp;CHAR(10),""),IF('Rel Connaissances Sequences '!T$9&lt;&gt;"",'Rel Connaissances Sequences '!$B$9&amp;CHAR(10),""),IF('Rel Connaissances Sequences '!T$10&lt;&gt;"",'Rel Connaissances Sequences '!$B$10&amp;CHAR(10),""),IF('Rel Connaissances Sequences '!T$11&lt;&gt;"",'Rel Connaissances Sequences '!$B$11&amp;CHAR(10),""),IF('Rel Connaissances Sequences '!T$12&lt;&gt;"",'Rel Connaissances Sequences '!$B$12&amp;CHAR(10),""),IF('Rel Connaissances Sequences '!T$13&lt;&gt;"",'Rel Connaissances Sequences '!$B$13&amp;CHAR(10),""),IF('Rel Connaissances Sequences '!T$14&lt;&gt;"",'Rel Connaissances Sequences '!$B$14&amp;CHAR(10),""),IF('Rel Connaissances Sequences '!T$15&lt;&gt;"",'Rel Connaissances Sequences '!$B$15&amp;CHAR(10),""),IF('Rel Connaissances Sequences '!T$16&lt;&gt;"",'Rel Connaissances Sequences '!$B$16&amp;CHAR(10),""),IF('Rel Connaissances Sequences '!T$17&lt;&gt;"",'Rel Connaissances Sequences '!$B$17&amp;CHAR(10),""),IF('Rel Connaissances Sequences '!T$18&lt;&gt;"",'Rel Connaissances Sequences '!$B$18&amp;CHAR(10),""),IF('Rel Connaissances Sequences '!T$19&lt;&gt;"",'Rel Connaissances Sequences '!$B$19&amp;CHAR(10),""),IF('Rel Connaissances Sequences '!T$20&lt;&gt;"",'Rel Connaissances Sequences '!$B$20&amp;CHAR(10),""),IF('Rel Connaissances Sequences '!T$21&lt;&gt;"",'Rel Connaissances Sequences '!$B$21&amp;CHAR(10),""),IF('Rel Connaissances Sequences '!T$22&lt;&gt;"",'Rel Connaissances Sequences '!$B$22&amp;CHAR(10),""),IF('Rel Connaissances Sequences '!T$23&lt;&gt;"",'Rel Connaissances Sequences '!$B$23&amp;CHAR(10),""),IF('Rel Connaissances Sequences '!T$24&lt;&gt;"",'Rel Connaissances Sequences '!$B$24&amp;CHAR(10),""),IF('Rel Connaissances Sequences '!T$25&lt;&gt;"",'Rel Connaissances Sequences '!$B$25&amp;CHAR(10),""),IF('Rel Connaissances Sequences '!T$26&lt;&gt;"",'Rel Connaissances Sequences '!$B$26&amp;CHAR(10),""),IF('Rel Connaissances Sequences '!T$27&lt;&gt;"",'Rel Connaissances Sequences '!$B$27&amp;CHAR(10),""),IF('Rel Connaissances Sequences '!T$28&lt;&gt;"",'Rel Connaissances Sequences '!$B$28&amp;CHAR(10),""),IF('Rel Connaissances Sequences '!T$29&lt;&gt;"",'Rel Connaissances Sequences '!$B$29&amp;CHAR(10),""),IF('Rel Connaissances Sequences '!T$30&lt;&gt;"",'Rel Connaissances Sequences '!$B$30&amp;CHAR(10),""),IF('Rel Connaissances Sequences '!T$31&lt;&gt;"",'Rel Connaissances Sequences '!$B$31&amp;CHAR(10),""),IF('Rel Connaissances Sequences '!T$32&lt;&gt;"",'Rel Connaissances Sequences '!$B$32&amp;CHAR(10),""),IF('Rel Connaissances Sequences '!T$33&lt;&gt;"",'Rel Connaissances Sequences '!$B$33&amp;CHAR(10),""),IF('Rel Connaissances Sequences '!T$34&lt;&gt;"",'Rel Connaissances Sequences '!$B$34&amp;CHAR(10),""))</f>
        <v xml:space="preserve">Besoin, finalités, contraintes, cahier des charges
Impact environnemental
Énergie et puissances
Notion de pertes
</v>
      </c>
      <c r="T4" s="302" t="str">
        <f>CONCATENATE(IF('Rel Connaissances Sequences '!U$7&lt;&gt;"",'Rel Connaissances Sequences '!$B$7&amp;CHAR(10),""),IF('Rel Connaissances Sequences '!U$8&lt;&gt;"",'Rel Connaissances Sequences '!$B$8&amp;CHAR(10),""),IF('Rel Connaissances Sequences '!U$9&lt;&gt;"",'Rel Connaissances Sequences '!$B$9&amp;CHAR(10),""),IF('Rel Connaissances Sequences '!U$10&lt;&gt;"",'Rel Connaissances Sequences '!$B$10&amp;CHAR(10),""),IF('Rel Connaissances Sequences '!U$11&lt;&gt;"",'Rel Connaissances Sequences '!$B$11&amp;CHAR(10),""),IF('Rel Connaissances Sequences '!U$12&lt;&gt;"",'Rel Connaissances Sequences '!$B$12&amp;CHAR(10),""),IF('Rel Connaissances Sequences '!U$13&lt;&gt;"",'Rel Connaissances Sequences '!$B$13&amp;CHAR(10),""),IF('Rel Connaissances Sequences '!U$14&lt;&gt;"",'Rel Connaissances Sequences '!$B$14&amp;CHAR(10),""),IF('Rel Connaissances Sequences '!U$15&lt;&gt;"",'Rel Connaissances Sequences '!$B$15&amp;CHAR(10),""),IF('Rel Connaissances Sequences '!U$16&lt;&gt;"",'Rel Connaissances Sequences '!$B$16&amp;CHAR(10),""),IF('Rel Connaissances Sequences '!U$17&lt;&gt;"",'Rel Connaissances Sequences '!$B$17&amp;CHAR(10),""),IF('Rel Connaissances Sequences '!U$18&lt;&gt;"",'Rel Connaissances Sequences '!$B$18&amp;CHAR(10),""),IF('Rel Connaissances Sequences '!U$19&lt;&gt;"",'Rel Connaissances Sequences '!$B$19&amp;CHAR(10),""),IF('Rel Connaissances Sequences '!U$20&lt;&gt;"",'Rel Connaissances Sequences '!$B$20&amp;CHAR(10),""),IF('Rel Connaissances Sequences '!U$21&lt;&gt;"",'Rel Connaissances Sequences '!$B$21&amp;CHAR(10),""),IF('Rel Connaissances Sequences '!U$22&lt;&gt;"",'Rel Connaissances Sequences '!$B$22&amp;CHAR(10),""),IF('Rel Connaissances Sequences '!U$23&lt;&gt;"",'Rel Connaissances Sequences '!$B$23&amp;CHAR(10),""),IF('Rel Connaissances Sequences '!U$24&lt;&gt;"",'Rel Connaissances Sequences '!$B$24&amp;CHAR(10),""),IF('Rel Connaissances Sequences '!U$25&lt;&gt;"",'Rel Connaissances Sequences '!$B$25&amp;CHAR(10),""),IF('Rel Connaissances Sequences '!U$26&lt;&gt;"",'Rel Connaissances Sequences '!$B$26&amp;CHAR(10),""),IF('Rel Connaissances Sequences '!U$27&lt;&gt;"",'Rel Connaissances Sequences '!$B$27&amp;CHAR(10),""),IF('Rel Connaissances Sequences '!U$28&lt;&gt;"",'Rel Connaissances Sequences '!$B$28&amp;CHAR(10),""),IF('Rel Connaissances Sequences '!U$29&lt;&gt;"",'Rel Connaissances Sequences '!$B$29&amp;CHAR(10),""),IF('Rel Connaissances Sequences '!U$30&lt;&gt;"",'Rel Connaissances Sequences '!$B$30&amp;CHAR(10),""),IF('Rel Connaissances Sequences '!U$31&lt;&gt;"",'Rel Connaissances Sequences '!$B$31&amp;CHAR(10),""),IF('Rel Connaissances Sequences '!U$32&lt;&gt;"",'Rel Connaissances Sequences '!$B$32&amp;CHAR(10),""),IF('Rel Connaissances Sequences '!U$33&lt;&gt;"",'Rel Connaissances Sequences '!$B$33&amp;CHAR(10),""),IF('Rel Connaissances Sequences '!U$34&lt;&gt;"",'Rel Connaissances Sequences '!$B$34&amp;CHAR(10),""))</f>
        <v xml:space="preserve">Systèmes asservis
Chaîne d’énergie
Chaîne d’information
</v>
      </c>
      <c r="U4" s="302" t="str">
        <f>CONCATENATE(IF('Rel Connaissances Sequences '!V$7&lt;&gt;"",'Rel Connaissances Sequences '!$B$7&amp;CHAR(10),""),IF('Rel Connaissances Sequences '!V$8&lt;&gt;"",'Rel Connaissances Sequences '!$B$8&amp;CHAR(10),""),IF('Rel Connaissances Sequences '!V$9&lt;&gt;"",'Rel Connaissances Sequences '!$B$9&amp;CHAR(10),""),IF('Rel Connaissances Sequences '!V$10&lt;&gt;"",'Rel Connaissances Sequences '!$B$10&amp;CHAR(10),""),IF('Rel Connaissances Sequences '!V$11&lt;&gt;"",'Rel Connaissances Sequences '!$B$11&amp;CHAR(10),""),IF('Rel Connaissances Sequences '!V$12&lt;&gt;"",'Rel Connaissances Sequences '!$B$12&amp;CHAR(10),""),IF('Rel Connaissances Sequences '!V$13&lt;&gt;"",'Rel Connaissances Sequences '!$B$13&amp;CHAR(10),""),IF('Rel Connaissances Sequences '!V$14&lt;&gt;"",'Rel Connaissances Sequences '!$B$14&amp;CHAR(10),""),IF('Rel Connaissances Sequences '!V$15&lt;&gt;"",'Rel Connaissances Sequences '!$B$15&amp;CHAR(10),""),IF('Rel Connaissances Sequences '!V$16&lt;&gt;"",'Rel Connaissances Sequences '!$B$16&amp;CHAR(10),""),IF('Rel Connaissances Sequences '!V$17&lt;&gt;"",'Rel Connaissances Sequences '!$B$17&amp;CHAR(10),""),IF('Rel Connaissances Sequences '!V$18&lt;&gt;"",'Rel Connaissances Sequences '!$B$18&amp;CHAR(10),""),IF('Rel Connaissances Sequences '!V$19&lt;&gt;"",'Rel Connaissances Sequences '!$B$19&amp;CHAR(10),""),IF('Rel Connaissances Sequences '!V$20&lt;&gt;"",'Rel Connaissances Sequences '!$B$20&amp;CHAR(10),""),IF('Rel Connaissances Sequences '!V$21&lt;&gt;"",'Rel Connaissances Sequences '!$B$21&amp;CHAR(10),""),IF('Rel Connaissances Sequences '!V$22&lt;&gt;"",'Rel Connaissances Sequences '!$B$22&amp;CHAR(10),""),IF('Rel Connaissances Sequences '!V$23&lt;&gt;"",'Rel Connaissances Sequences '!$B$23&amp;CHAR(10),""),IF('Rel Connaissances Sequences '!V$24&lt;&gt;"",'Rel Connaissances Sequences '!$B$24&amp;CHAR(10),""),IF('Rel Connaissances Sequences '!V$25&lt;&gt;"",'Rel Connaissances Sequences '!$B$25&amp;CHAR(10),""),IF('Rel Connaissances Sequences '!V$26&lt;&gt;"",'Rel Connaissances Sequences '!$B$26&amp;CHAR(10),""),IF('Rel Connaissances Sequences '!V$27&lt;&gt;"",'Rel Connaissances Sequences '!$B$27&amp;CHAR(10),""),IF('Rel Connaissances Sequences '!V$28&lt;&gt;"",'Rel Connaissances Sequences '!$B$28&amp;CHAR(10),""),IF('Rel Connaissances Sequences '!V$29&lt;&gt;"",'Rel Connaissances Sequences '!$B$29&amp;CHAR(10),""),IF('Rel Connaissances Sequences '!V$30&lt;&gt;"",'Rel Connaissances Sequences '!$B$30&amp;CHAR(10),""),IF('Rel Connaissances Sequences '!V$31&lt;&gt;"",'Rel Connaissances Sequences '!$B$31&amp;CHAR(10),""),IF('Rel Connaissances Sequences '!V$32&lt;&gt;"",'Rel Connaissances Sequences '!$B$32&amp;CHAR(10),""),IF('Rel Connaissances Sequences '!V$33&lt;&gt;"",'Rel Connaissances Sequences '!$B$33&amp;CHAR(10),""),IF('Rel Connaissances Sequences '!V$34&lt;&gt;"",'Rel Connaissances Sequences '!$B$34&amp;CHAR(10),""))</f>
        <v xml:space="preserve">Système, Frontière d’étude, Environnement
Architectures fonctionnelle et organique d’un système
Matière d’œuvre, valeur ajoutée, flux
Énergie et puissances
</v>
      </c>
    </row>
    <row r="5" spans="1:21" ht="31.5" customHeight="1">
      <c r="A5" t="s">
        <v>404</v>
      </c>
      <c r="B5" s="302" t="str">
        <f>CONCATENATE(IF('Rel Connaissances Sequences '!C$35&lt;&gt;"",'Rel Connaissances Sequences '!$B$35&amp;CHAR(10),""),IF('Rel Connaissances Sequences '!C$37&lt;&gt;"",'Rel Connaissances Sequences '!$B$37&amp;CHAR(10),""),IF('Rel Connaissances Sequences '!C$38&lt;&gt;"",'Rel Connaissances Sequences '!$B$38&amp;CHAR(10),""),IF('Rel Connaissances Sequences '!C$39&lt;&gt;"",'Rel Connaissances Sequences '!$B$39&amp;CHAR(10),""),IF('Rel Connaissances Sequences '!C$40&lt;&gt;"",'Rel Connaissances Sequences '!$B$40&amp;CHAR(10),""),IF('Rel Connaissances Sequences '!C$41&lt;&gt;"",'Rel Connaissances Sequences '!$B$41&amp;CHAR(10),""),IF('Rel Connaissances Sequences '!C$42&lt;&gt;"",'Rel Connaissances Sequences '!$B$42&amp;CHAR(10),""),IF('Rel Connaissances Sequences '!C$43&lt;&gt;"",'Rel Connaissances Sequences '!$B$43&amp;CHAR(10),""),IF('Rel Connaissances Sequences '!C$44&lt;&gt;"",'Rel Connaissances Sequences '!$B$44&amp;CHAR(10),""),IF('Rel Connaissances Sequences '!C$45&lt;&gt;"",'Rel Connaissances Sequences '!$B$45&amp;CHAR(10),""),IF('Rel Connaissances Sequences '!C$46&lt;&gt;"",'Rel Connaissances Sequences '!$B$46&amp;CHAR(10),""),IF('Rel Connaissances Sequences '!C$47&lt;&gt;"",'Rel Connaissances Sequences '!$B$47&amp;CHAR(10),""),IF('Rel Connaissances Sequences '!C$48&lt;&gt;"",'Rel Connaissances Sequences '!$B$48&amp;CHAR(10),""),IF('Rel Connaissances Sequences '!C$49&lt;&gt;"",'Rel Connaissances Sequences '!$B$49&amp;CHAR(10),""),IF('Rel Connaissances Sequences '!C$50&lt;&gt;"",'Rel Connaissances Sequences '!$B$50&amp;CHAR(10),""),IF('Rel Connaissances Sequences '!C$51&lt;&gt;"",'Rel Connaissances Sequences '!$B$51&amp;CHAR(10),""),IF('Rel Connaissances Sequences '!C$52&lt;&gt;"",'Rel Connaissances Sequences '!$B$52&amp;CHAR(10),""),IF('Rel Connaissances Sequences '!C$53&lt;&gt;"",'Rel Connaissances Sequences '!$B$53&amp;CHAR(10),""),IF('Rel Connaissances Sequences '!C$54&lt;&gt;"",'Rel Connaissances Sequences '!$B$54&amp;CHAR(10),""),IF('Rel Connaissances Sequences '!C$36&lt;&gt;"",'Rel Connaissances Sequences '!$B$36&amp;CHAR(10),""),IF('Rel Connaissances Sequences '!C$55&lt;&gt;"",'Rel Connaissances Sequences '!$B$55&amp;CHAR(10),""),IF('Rel Connaissances Sequences '!C$56&lt;&gt;"",'Rel Connaissances Sequences '!$B$56&amp;CHAR(10),""),IF('Rel Connaissances Sequences '!C$57&lt;&gt;"",'Rel Connaissances Sequences '!$B$57&amp;CHAR(10),""),IF('Rel Connaissances Sequences '!C$58&lt;&gt;"",'Rel Connaissances Sequences '!$B$58&amp;CHAR(10),""),IF('Rel Connaissances Sequences '!C$59&lt;&gt;"",'Rel Connaissances Sequences '!$B$59&amp;CHAR(10),""),IF('Rel Connaissances Sequences '!C$60&lt;&gt;"",'Rel Connaissances Sequences '!$B$60,""))</f>
        <v xml:space="preserve">Dossier technique
Analyse des écarts
</v>
      </c>
      <c r="C5" s="302" t="str">
        <f>CONCATENATE(IF('Rel Connaissances Sequences '!D$35&lt;&gt;"",'Rel Connaissances Sequences '!$B$35&amp;CHAR(10),""),IF('Rel Connaissances Sequences '!D$37&lt;&gt;"",'Rel Connaissances Sequences '!$B$37&amp;CHAR(10),""),IF('Rel Connaissances Sequences '!D$38&lt;&gt;"",'Rel Connaissances Sequences '!$B$38&amp;CHAR(10),""),IF('Rel Connaissances Sequences '!D$39&lt;&gt;"",'Rel Connaissances Sequences '!$B$39&amp;CHAR(10),""),IF('Rel Connaissances Sequences '!D$40&lt;&gt;"",'Rel Connaissances Sequences '!$B$40&amp;CHAR(10),""),IF('Rel Connaissances Sequences '!D$41&lt;&gt;"",'Rel Connaissances Sequences '!$B$41&amp;CHAR(10),""),IF('Rel Connaissances Sequences '!D$42&lt;&gt;"",'Rel Connaissances Sequences '!$B$42&amp;CHAR(10),""),IF('Rel Connaissances Sequences '!D$43&lt;&gt;"",'Rel Connaissances Sequences '!$B$43&amp;CHAR(10),""),IF('Rel Connaissances Sequences '!D$44&lt;&gt;"",'Rel Connaissances Sequences '!$B$44&amp;CHAR(10),""),IF('Rel Connaissances Sequences '!D$45&lt;&gt;"",'Rel Connaissances Sequences '!$B$45&amp;CHAR(10),""),IF('Rel Connaissances Sequences '!D$46&lt;&gt;"",'Rel Connaissances Sequences '!$B$46&amp;CHAR(10),""),IF('Rel Connaissances Sequences '!D$47&lt;&gt;"",'Rel Connaissances Sequences '!$B$47&amp;CHAR(10),""),IF('Rel Connaissances Sequences '!D$48&lt;&gt;"",'Rel Connaissances Sequences '!$B$48&amp;CHAR(10),""),IF('Rel Connaissances Sequences '!D$49&lt;&gt;"",'Rel Connaissances Sequences '!$B$49&amp;CHAR(10),""),IF('Rel Connaissances Sequences '!D$50&lt;&gt;"",'Rel Connaissances Sequences '!$B$50&amp;CHAR(10),""),IF('Rel Connaissances Sequences '!D$51&lt;&gt;"",'Rel Connaissances Sequences '!$B$51&amp;CHAR(10),""),IF('Rel Connaissances Sequences '!D$52&lt;&gt;"",'Rel Connaissances Sequences '!$B$52&amp;CHAR(10),""),IF('Rel Connaissances Sequences '!D$53&lt;&gt;"",'Rel Connaissances Sequences '!$B$53&amp;CHAR(10),""),IF('Rel Connaissances Sequences '!D$54&lt;&gt;"",'Rel Connaissances Sequences '!$B$54&amp;CHAR(10),""),IF('Rel Connaissances Sequences '!D$36&lt;&gt;"",'Rel Connaissances Sequences '!$B$36&amp;CHAR(10),""),IF('Rel Connaissances Sequences '!D$55&lt;&gt;"",'Rel Connaissances Sequences '!$B$55&amp;CHAR(10),""),IF('Rel Connaissances Sequences '!D$56&lt;&gt;"",'Rel Connaissances Sequences '!$B$56&amp;CHAR(10),""),IF('Rel Connaissances Sequences '!D$57&lt;&gt;"",'Rel Connaissances Sequences '!$B$57&amp;CHAR(10),""),IF('Rel Connaissances Sequences '!D$58&lt;&gt;"",'Rel Connaissances Sequences '!$B$58&amp;CHAR(10),""),IF('Rel Connaissances Sequences '!D$59&lt;&gt;"",'Rel Connaissances Sequences '!$B$59&amp;CHAR(10),""),IF('Rel Connaissances Sequences '!D$60&lt;&gt;"",'Rel Connaissances Sequences '!$B$60,""))</f>
        <v xml:space="preserve">Dossier technique
</v>
      </c>
      <c r="D5" s="302" t="str">
        <f>CONCATENATE(IF('Rel Connaissances Sequences '!E$35&lt;&gt;"",'Rel Connaissances Sequences '!$B$35&amp;CHAR(10),""),IF('Rel Connaissances Sequences '!E$37&lt;&gt;"",'Rel Connaissances Sequences '!$B$37&amp;CHAR(10),""),IF('Rel Connaissances Sequences '!E$38&lt;&gt;"",'Rel Connaissances Sequences '!$B$38&amp;CHAR(10),""),IF('Rel Connaissances Sequences '!E$39&lt;&gt;"",'Rel Connaissances Sequences '!$B$39&amp;CHAR(10),""),IF('Rel Connaissances Sequences '!E$40&lt;&gt;"",'Rel Connaissances Sequences '!$B$40&amp;CHAR(10),""),IF('Rel Connaissances Sequences '!E$41&lt;&gt;"",'Rel Connaissances Sequences '!$B$41&amp;CHAR(10),""),IF('Rel Connaissances Sequences '!E$42&lt;&gt;"",'Rel Connaissances Sequences '!$B$42&amp;CHAR(10),""),IF('Rel Connaissances Sequences '!E$43&lt;&gt;"",'Rel Connaissances Sequences '!$B$43&amp;CHAR(10),""),IF('Rel Connaissances Sequences '!E$44&lt;&gt;"",'Rel Connaissances Sequences '!$B$44&amp;CHAR(10),""),IF('Rel Connaissances Sequences '!E$45&lt;&gt;"",'Rel Connaissances Sequences '!$B$45&amp;CHAR(10),""),IF('Rel Connaissances Sequences '!E$46&lt;&gt;"",'Rel Connaissances Sequences '!$B$46&amp;CHAR(10),""),IF('Rel Connaissances Sequences '!E$47&lt;&gt;"",'Rel Connaissances Sequences '!$B$47&amp;CHAR(10),""),IF('Rel Connaissances Sequences '!E$48&lt;&gt;"",'Rel Connaissances Sequences '!$B$48&amp;CHAR(10),""),IF('Rel Connaissances Sequences '!E$49&lt;&gt;"",'Rel Connaissances Sequences '!$B$49&amp;CHAR(10),""),IF('Rel Connaissances Sequences '!E$50&lt;&gt;"",'Rel Connaissances Sequences '!$B$50&amp;CHAR(10),""),IF('Rel Connaissances Sequences '!E$51&lt;&gt;"",'Rel Connaissances Sequences '!$B$51&amp;CHAR(10),""),IF('Rel Connaissances Sequences '!E$52&lt;&gt;"",'Rel Connaissances Sequences '!$B$52&amp;CHAR(10),""),IF('Rel Connaissances Sequences '!E$53&lt;&gt;"",'Rel Connaissances Sequences '!$B$53&amp;CHAR(10),""),IF('Rel Connaissances Sequences '!E$54&lt;&gt;"",'Rel Connaissances Sequences '!$B$54&amp;CHAR(10),""),IF('Rel Connaissances Sequences '!E$36&lt;&gt;"",'Rel Connaissances Sequences '!$B$36&amp;CHAR(10),""),IF('Rel Connaissances Sequences '!E$55&lt;&gt;"",'Rel Connaissances Sequences '!$B$55&amp;CHAR(10),""),IF('Rel Connaissances Sequences '!E$56&lt;&gt;"",'Rel Connaissances Sequences '!$B$56&amp;CHAR(10),""),IF('Rel Connaissances Sequences '!E$57&lt;&gt;"",'Rel Connaissances Sequences '!$B$57&amp;CHAR(10),""),IF('Rel Connaissances Sequences '!E$58&lt;&gt;"",'Rel Connaissances Sequences '!$B$58&amp;CHAR(10),""),IF('Rel Connaissances Sequences '!E$59&lt;&gt;"",'Rel Connaissances Sequences '!$B$59&amp;CHAR(10),""),IF('Rel Connaissances Sequences '!E$60&lt;&gt;"",'Rel Connaissances Sequences '!$B$60,""))</f>
        <v xml:space="preserve">Production de documents
Routines, procédures, …
</v>
      </c>
      <c r="E5" s="302" t="str">
        <f>CONCATENATE(IF('Rel Connaissances Sequences '!F$35&lt;&gt;"",'Rel Connaissances Sequences '!$B$35&amp;CHAR(10),""),IF('Rel Connaissances Sequences '!F$37&lt;&gt;"",'Rel Connaissances Sequences '!$B$37&amp;CHAR(10),""),IF('Rel Connaissances Sequences '!F$38&lt;&gt;"",'Rel Connaissances Sequences '!$B$38&amp;CHAR(10),""),IF('Rel Connaissances Sequences '!F$39&lt;&gt;"",'Rel Connaissances Sequences '!$B$39&amp;CHAR(10),""),IF('Rel Connaissances Sequences '!F$40&lt;&gt;"",'Rel Connaissances Sequences '!$B$40&amp;CHAR(10),""),IF('Rel Connaissances Sequences '!F$41&lt;&gt;"",'Rel Connaissances Sequences '!$B$41&amp;CHAR(10),""),IF('Rel Connaissances Sequences '!F$42&lt;&gt;"",'Rel Connaissances Sequences '!$B$42&amp;CHAR(10),""),IF('Rel Connaissances Sequences '!F$43&lt;&gt;"",'Rel Connaissances Sequences '!$B$43&amp;CHAR(10),""),IF('Rel Connaissances Sequences '!F$44&lt;&gt;"",'Rel Connaissances Sequences '!$B$44&amp;CHAR(10),""),IF('Rel Connaissances Sequences '!F$45&lt;&gt;"",'Rel Connaissances Sequences '!$B$45&amp;CHAR(10),""),IF('Rel Connaissances Sequences '!F$46&lt;&gt;"",'Rel Connaissances Sequences '!$B$46&amp;CHAR(10),""),IF('Rel Connaissances Sequences '!F$47&lt;&gt;"",'Rel Connaissances Sequences '!$B$47&amp;CHAR(10),""),IF('Rel Connaissances Sequences '!F$48&lt;&gt;"",'Rel Connaissances Sequences '!$B$48&amp;CHAR(10),""),IF('Rel Connaissances Sequences '!F$49&lt;&gt;"",'Rel Connaissances Sequences '!$B$49&amp;CHAR(10),""),IF('Rel Connaissances Sequences '!F$50&lt;&gt;"",'Rel Connaissances Sequences '!$B$50&amp;CHAR(10),""),IF('Rel Connaissances Sequences '!F$51&lt;&gt;"",'Rel Connaissances Sequences '!$B$51&amp;CHAR(10),""),IF('Rel Connaissances Sequences '!F$52&lt;&gt;"",'Rel Connaissances Sequences '!$B$52&amp;CHAR(10),""),IF('Rel Connaissances Sequences '!F$53&lt;&gt;"",'Rel Connaissances Sequences '!$B$53&amp;CHAR(10),""),IF('Rel Connaissances Sequences '!F$54&lt;&gt;"",'Rel Connaissances Sequences '!$B$54&amp;CHAR(10),""),IF('Rel Connaissances Sequences '!F$36&lt;&gt;"",'Rel Connaissances Sequences '!$B$36&amp;CHAR(10),""),IF('Rel Connaissances Sequences '!F$55&lt;&gt;"",'Rel Connaissances Sequences '!$B$55&amp;CHAR(10),""),IF('Rel Connaissances Sequences '!F$56&lt;&gt;"",'Rel Connaissances Sequences '!$B$56&amp;CHAR(10),""),IF('Rel Connaissances Sequences '!F$57&lt;&gt;"",'Rel Connaissances Sequences '!$B$57&amp;CHAR(10),""),IF('Rel Connaissances Sequences '!F$58&lt;&gt;"",'Rel Connaissances Sequences '!$B$58&amp;CHAR(10),""),IF('Rel Connaissances Sequences '!F$59&lt;&gt;"",'Rel Connaissances Sequences '!$B$59&amp;CHAR(10),""),IF('Rel Connaissances Sequences '!F$60&lt;&gt;"",'Rel Connaissances Sequences '!$B$60,""))</f>
        <v xml:space="preserve">Prévision quantitative de la réponse du système
Paramètres de configuration du système
Appareils de mesures, règles d’utilisation
Analyse des écarts
</v>
      </c>
      <c r="F5" s="302" t="str">
        <f>CONCATENATE(IF('Rel Connaissances Sequences '!G$35&lt;&gt;"",'Rel Connaissances Sequences '!$B$35&amp;CHAR(10),""),IF('Rel Connaissances Sequences '!G$37&lt;&gt;"",'Rel Connaissances Sequences '!$B$37&amp;CHAR(10),""),IF('Rel Connaissances Sequences '!G$38&lt;&gt;"",'Rel Connaissances Sequences '!$B$38&amp;CHAR(10),""),IF('Rel Connaissances Sequences '!G$39&lt;&gt;"",'Rel Connaissances Sequences '!$B$39&amp;CHAR(10),""),IF('Rel Connaissances Sequences '!G$40&lt;&gt;"",'Rel Connaissances Sequences '!$B$40&amp;CHAR(10),""),IF('Rel Connaissances Sequences '!G$41&lt;&gt;"",'Rel Connaissances Sequences '!$B$41&amp;CHAR(10),""),IF('Rel Connaissances Sequences '!G$42&lt;&gt;"",'Rel Connaissances Sequences '!$B$42&amp;CHAR(10),""),IF('Rel Connaissances Sequences '!G$43&lt;&gt;"",'Rel Connaissances Sequences '!$B$43&amp;CHAR(10),""),IF('Rel Connaissances Sequences '!G$44&lt;&gt;"",'Rel Connaissances Sequences '!$B$44&amp;CHAR(10),""),IF('Rel Connaissances Sequences '!G$45&lt;&gt;"",'Rel Connaissances Sequences '!$B$45&amp;CHAR(10),""),IF('Rel Connaissances Sequences '!G$46&lt;&gt;"",'Rel Connaissances Sequences '!$B$46&amp;CHAR(10),""),IF('Rel Connaissances Sequences '!G$47&lt;&gt;"",'Rel Connaissances Sequences '!$B$47&amp;CHAR(10),""),IF('Rel Connaissances Sequences '!G$48&lt;&gt;"",'Rel Connaissances Sequences '!$B$48&amp;CHAR(10),""),IF('Rel Connaissances Sequences '!G$49&lt;&gt;"",'Rel Connaissances Sequences '!$B$49&amp;CHAR(10),""),IF('Rel Connaissances Sequences '!G$50&lt;&gt;"",'Rel Connaissances Sequences '!$B$50&amp;CHAR(10),""),IF('Rel Connaissances Sequences '!G$51&lt;&gt;"",'Rel Connaissances Sequences '!$B$51&amp;CHAR(10),""),IF('Rel Connaissances Sequences '!G$52&lt;&gt;"",'Rel Connaissances Sequences '!$B$52&amp;CHAR(10),""),IF('Rel Connaissances Sequences '!G$53&lt;&gt;"",'Rel Connaissances Sequences '!$B$53&amp;CHAR(10),""),IF('Rel Connaissances Sequences '!G$54&lt;&gt;"",'Rel Connaissances Sequences '!$B$54&amp;CHAR(10),""),IF('Rel Connaissances Sequences '!G$36&lt;&gt;"",'Rel Connaissances Sequences '!$B$36&amp;CHAR(10),""),IF('Rel Connaissances Sequences '!G$55&lt;&gt;"",'Rel Connaissances Sequences '!$B$55&amp;CHAR(10),""),IF('Rel Connaissances Sequences '!G$56&lt;&gt;"",'Rel Connaissances Sequences '!$B$56&amp;CHAR(10),""),IF('Rel Connaissances Sequences '!G$57&lt;&gt;"",'Rel Connaissances Sequences '!$B$57&amp;CHAR(10),""),IF('Rel Connaissances Sequences '!G$58&lt;&gt;"",'Rel Connaissances Sequences '!$B$58&amp;CHAR(10),""),IF('Rel Connaissances Sequences '!G$59&lt;&gt;"",'Rel Connaissances Sequences '!$B$59&amp;CHAR(10),""),IF('Rel Connaissances Sequences '!G$60&lt;&gt;"",'Rel Connaissances Sequences '!$B$60,""))</f>
        <v>Production de documents
Analyse des écarts
Paramètres d’une simulation
Grandeurs influentes d’un modèle
Modèle de connaissance</v>
      </c>
      <c r="G5" s="302" t="str">
        <f>CONCATENATE(IF('Rel Connaissances Sequences '!H$35&lt;&gt;"",'Rel Connaissances Sequences '!$B$35&amp;CHAR(10),""),IF('Rel Connaissances Sequences '!H$37&lt;&gt;"",'Rel Connaissances Sequences '!$B$37&amp;CHAR(10),""),IF('Rel Connaissances Sequences '!H$38&lt;&gt;"",'Rel Connaissances Sequences '!$B$38&amp;CHAR(10),""),IF('Rel Connaissances Sequences '!H$39&lt;&gt;"",'Rel Connaissances Sequences '!$B$39&amp;CHAR(10),""),IF('Rel Connaissances Sequences '!H$40&lt;&gt;"",'Rel Connaissances Sequences '!$B$40&amp;CHAR(10),""),IF('Rel Connaissances Sequences '!H$41&lt;&gt;"",'Rel Connaissances Sequences '!$B$41&amp;CHAR(10),""),IF('Rel Connaissances Sequences '!H$42&lt;&gt;"",'Rel Connaissances Sequences '!$B$42&amp;CHAR(10),""),IF('Rel Connaissances Sequences '!H$43&lt;&gt;"",'Rel Connaissances Sequences '!$B$43&amp;CHAR(10),""),IF('Rel Connaissances Sequences '!H$44&lt;&gt;"",'Rel Connaissances Sequences '!$B$44&amp;CHAR(10),""),IF('Rel Connaissances Sequences '!H$45&lt;&gt;"",'Rel Connaissances Sequences '!$B$45&amp;CHAR(10),""),IF('Rel Connaissances Sequences '!H$46&lt;&gt;"",'Rel Connaissances Sequences '!$B$46&amp;CHAR(10),""),IF('Rel Connaissances Sequences '!H$47&lt;&gt;"",'Rel Connaissances Sequences '!$B$47&amp;CHAR(10),""),IF('Rel Connaissances Sequences '!H$48&lt;&gt;"",'Rel Connaissances Sequences '!$B$48&amp;CHAR(10),""),IF('Rel Connaissances Sequences '!H$49&lt;&gt;"",'Rel Connaissances Sequences '!$B$49&amp;CHAR(10),""),IF('Rel Connaissances Sequences '!H$50&lt;&gt;"",'Rel Connaissances Sequences '!$B$50&amp;CHAR(10),""),IF('Rel Connaissances Sequences '!H$51&lt;&gt;"",'Rel Connaissances Sequences '!$B$51&amp;CHAR(10),""),IF('Rel Connaissances Sequences '!H$52&lt;&gt;"",'Rel Connaissances Sequences '!$B$52&amp;CHAR(10),""),IF('Rel Connaissances Sequences '!H$53&lt;&gt;"",'Rel Connaissances Sequences '!$B$53&amp;CHAR(10),""),IF('Rel Connaissances Sequences '!H$54&lt;&gt;"",'Rel Connaissances Sequences '!$B$54&amp;CHAR(10),""),IF('Rel Connaissances Sequences '!H$36&lt;&gt;"",'Rel Connaissances Sequences '!$B$36&amp;CHAR(10),""),IF('Rel Connaissances Sequences '!H$55&lt;&gt;"",'Rel Connaissances Sequences '!$B$55&amp;CHAR(10),""),IF('Rel Connaissances Sequences '!H$56&lt;&gt;"",'Rel Connaissances Sequences '!$B$56&amp;CHAR(10),""),IF('Rel Connaissances Sequences '!H$57&lt;&gt;"",'Rel Connaissances Sequences '!$B$57&amp;CHAR(10),""),IF('Rel Connaissances Sequences '!H$58&lt;&gt;"",'Rel Connaissances Sequences '!$B$58&amp;CHAR(10),""),IF('Rel Connaissances Sequences '!H$59&lt;&gt;"",'Rel Connaissances Sequences '!$B$59&amp;CHAR(10),""),IF('Rel Connaissances Sequences '!H$60&lt;&gt;"",'Rel Connaissances Sequences '!$B$60,""))</f>
        <v xml:space="preserve">Grandeurs influentes d’un modèle
</v>
      </c>
      <c r="H5" s="302" t="str">
        <f>CONCATENATE(IF('Rel Connaissances Sequences '!I$35&lt;&gt;"",'Rel Connaissances Sequences '!$B$35&amp;CHAR(10),""),IF('Rel Connaissances Sequences '!I$37&lt;&gt;"",'Rel Connaissances Sequences '!$B$37&amp;CHAR(10),""),IF('Rel Connaissances Sequences '!I$38&lt;&gt;"",'Rel Connaissances Sequences '!$B$38&amp;CHAR(10),""),IF('Rel Connaissances Sequences '!I$39&lt;&gt;"",'Rel Connaissances Sequences '!$B$39&amp;CHAR(10),""),IF('Rel Connaissances Sequences '!I$40&lt;&gt;"",'Rel Connaissances Sequences '!$B$40&amp;CHAR(10),""),IF('Rel Connaissances Sequences '!I$41&lt;&gt;"",'Rel Connaissances Sequences '!$B$41&amp;CHAR(10),""),IF('Rel Connaissances Sequences '!I$42&lt;&gt;"",'Rel Connaissances Sequences '!$B$42&amp;CHAR(10),""),IF('Rel Connaissances Sequences '!I$43&lt;&gt;"",'Rel Connaissances Sequences '!$B$43&amp;CHAR(10),""),IF('Rel Connaissances Sequences '!I$44&lt;&gt;"",'Rel Connaissances Sequences '!$B$44&amp;CHAR(10),""),IF('Rel Connaissances Sequences '!I$45&lt;&gt;"",'Rel Connaissances Sequences '!$B$45&amp;CHAR(10),""),IF('Rel Connaissances Sequences '!I$46&lt;&gt;"",'Rel Connaissances Sequences '!$B$46&amp;CHAR(10),""),IF('Rel Connaissances Sequences '!I$47&lt;&gt;"",'Rel Connaissances Sequences '!$B$47&amp;CHAR(10),""),IF('Rel Connaissances Sequences '!I$48&lt;&gt;"",'Rel Connaissances Sequences '!$B$48&amp;CHAR(10),""),IF('Rel Connaissances Sequences '!I$49&lt;&gt;"",'Rel Connaissances Sequences '!$B$49&amp;CHAR(10),""),IF('Rel Connaissances Sequences '!I$50&lt;&gt;"",'Rel Connaissances Sequences '!$B$50&amp;CHAR(10),""),IF('Rel Connaissances Sequences '!I$51&lt;&gt;"",'Rel Connaissances Sequences '!$B$51&amp;CHAR(10),""),IF('Rel Connaissances Sequences '!I$52&lt;&gt;"",'Rel Connaissances Sequences '!$B$52&amp;CHAR(10),""),IF('Rel Connaissances Sequences '!I$53&lt;&gt;"",'Rel Connaissances Sequences '!$B$53&amp;CHAR(10),""),IF('Rel Connaissances Sequences '!I$54&lt;&gt;"",'Rel Connaissances Sequences '!$B$54&amp;CHAR(10),""),IF('Rel Connaissances Sequences '!I$36&lt;&gt;"",'Rel Connaissances Sequences '!$B$36&amp;CHAR(10),""),IF('Rel Connaissances Sequences '!I$55&lt;&gt;"",'Rel Connaissances Sequences '!$B$55&amp;CHAR(10),""),IF('Rel Connaissances Sequences '!I$56&lt;&gt;"",'Rel Connaissances Sequences '!$B$56&amp;CHAR(10),""),IF('Rel Connaissances Sequences '!I$57&lt;&gt;"",'Rel Connaissances Sequences '!$B$57&amp;CHAR(10),""),IF('Rel Connaissances Sequences '!I$58&lt;&gt;"",'Rel Connaissances Sequences '!$B$58&amp;CHAR(10),""),IF('Rel Connaissances Sequences '!I$59&lt;&gt;"",'Rel Connaissances Sequences '!$B$59&amp;CHAR(10),""),IF('Rel Connaissances Sequences '!I$60&lt;&gt;"",'Rel Connaissances Sequences '!$B$60,""))</f>
        <v xml:space="preserve">Croquis, schémas
</v>
      </c>
      <c r="I5" s="302" t="str">
        <f>CONCATENATE(IF('Rel Connaissances Sequences '!J$35&lt;&gt;"",'Rel Connaissances Sequences '!$B$35&amp;CHAR(10),""),IF('Rel Connaissances Sequences '!J$37&lt;&gt;"",'Rel Connaissances Sequences '!$B$37&amp;CHAR(10),""),IF('Rel Connaissances Sequences '!J$38&lt;&gt;"",'Rel Connaissances Sequences '!$B$38&amp;CHAR(10),""),IF('Rel Connaissances Sequences '!J$39&lt;&gt;"",'Rel Connaissances Sequences '!$B$39&amp;CHAR(10),""),IF('Rel Connaissances Sequences '!J$40&lt;&gt;"",'Rel Connaissances Sequences '!$B$40&amp;CHAR(10),""),IF('Rel Connaissances Sequences '!J$41&lt;&gt;"",'Rel Connaissances Sequences '!$B$41&amp;CHAR(10),""),IF('Rel Connaissances Sequences '!J$42&lt;&gt;"",'Rel Connaissances Sequences '!$B$42&amp;CHAR(10),""),IF('Rel Connaissances Sequences '!J$43&lt;&gt;"",'Rel Connaissances Sequences '!$B$43&amp;CHAR(10),""),IF('Rel Connaissances Sequences '!J$44&lt;&gt;"",'Rel Connaissances Sequences '!$B$44&amp;CHAR(10),""),IF('Rel Connaissances Sequences '!J$45&lt;&gt;"",'Rel Connaissances Sequences '!$B$45&amp;CHAR(10),""),IF('Rel Connaissances Sequences '!J$46&lt;&gt;"",'Rel Connaissances Sequences '!$B$46&amp;CHAR(10),""),IF('Rel Connaissances Sequences '!J$47&lt;&gt;"",'Rel Connaissances Sequences '!$B$47&amp;CHAR(10),""),IF('Rel Connaissances Sequences '!J$48&lt;&gt;"",'Rel Connaissances Sequences '!$B$48&amp;CHAR(10),""),IF('Rel Connaissances Sequences '!J$49&lt;&gt;"",'Rel Connaissances Sequences '!$B$49&amp;CHAR(10),""),IF('Rel Connaissances Sequences '!J$50&lt;&gt;"",'Rel Connaissances Sequences '!$B$50&amp;CHAR(10),""),IF('Rel Connaissances Sequences '!J$51&lt;&gt;"",'Rel Connaissances Sequences '!$B$51&amp;CHAR(10),""),IF('Rel Connaissances Sequences '!J$52&lt;&gt;"",'Rel Connaissances Sequences '!$B$52&amp;CHAR(10),""),IF('Rel Connaissances Sequences '!J$53&lt;&gt;"",'Rel Connaissances Sequences '!$B$53&amp;CHAR(10),""),IF('Rel Connaissances Sequences '!J$54&lt;&gt;"",'Rel Connaissances Sequences '!$B$54&amp;CHAR(10),""),IF('Rel Connaissances Sequences '!J$36&lt;&gt;"",'Rel Connaissances Sequences '!$B$36&amp;CHAR(10),""),IF('Rel Connaissances Sequences '!J$55&lt;&gt;"",'Rel Connaissances Sequences '!$B$55&amp;CHAR(10),""),IF('Rel Connaissances Sequences '!J$56&lt;&gt;"",'Rel Connaissances Sequences '!$B$56&amp;CHAR(10),""),IF('Rel Connaissances Sequences '!J$57&lt;&gt;"",'Rel Connaissances Sequences '!$B$57&amp;CHAR(10),""),IF('Rel Connaissances Sequences '!J$58&lt;&gt;"",'Rel Connaissances Sequences '!$B$58&amp;CHAR(10),""),IF('Rel Connaissances Sequences '!J$59&lt;&gt;"",'Rel Connaissances Sequences '!$B$59&amp;CHAR(10),""),IF('Rel Connaissances Sequences '!J$60&lt;&gt;"",'Rel Connaissances Sequences '!$B$60,""))</f>
        <v>Modèles de comportement
Modèle de connaissance</v>
      </c>
      <c r="J5" s="302" t="str">
        <f>CONCATENATE(IF('Rel Connaissances Sequences '!K$35&lt;&gt;"",'Rel Connaissances Sequences '!$B$35&amp;CHAR(10),""),IF('Rel Connaissances Sequences '!K$37&lt;&gt;"",'Rel Connaissances Sequences '!$B$37&amp;CHAR(10),""),IF('Rel Connaissances Sequences '!K$38&lt;&gt;"",'Rel Connaissances Sequences '!$B$38&amp;CHAR(10),""),IF('Rel Connaissances Sequences '!K$39&lt;&gt;"",'Rel Connaissances Sequences '!$B$39&amp;CHAR(10),""),IF('Rel Connaissances Sequences '!K$40&lt;&gt;"",'Rel Connaissances Sequences '!$B$40&amp;CHAR(10),""),IF('Rel Connaissances Sequences '!K$41&lt;&gt;"",'Rel Connaissances Sequences '!$B$41&amp;CHAR(10),""),IF('Rel Connaissances Sequences '!K$42&lt;&gt;"",'Rel Connaissances Sequences '!$B$42&amp;CHAR(10),""),IF('Rel Connaissances Sequences '!K$43&lt;&gt;"",'Rel Connaissances Sequences '!$B$43&amp;CHAR(10),""),IF('Rel Connaissances Sequences '!K$44&lt;&gt;"",'Rel Connaissances Sequences '!$B$44&amp;CHAR(10),""),IF('Rel Connaissances Sequences '!K$45&lt;&gt;"",'Rel Connaissances Sequences '!$B$45&amp;CHAR(10),""),IF('Rel Connaissances Sequences '!K$46&lt;&gt;"",'Rel Connaissances Sequences '!$B$46&amp;CHAR(10),""),IF('Rel Connaissances Sequences '!K$47&lt;&gt;"",'Rel Connaissances Sequences '!$B$47&amp;CHAR(10),""),IF('Rel Connaissances Sequences '!K$48&lt;&gt;"",'Rel Connaissances Sequences '!$B$48&amp;CHAR(10),""),IF('Rel Connaissances Sequences '!K$49&lt;&gt;"",'Rel Connaissances Sequences '!$B$49&amp;CHAR(10),""),IF('Rel Connaissances Sequences '!K$50&lt;&gt;"",'Rel Connaissances Sequences '!$B$50&amp;CHAR(10),""),IF('Rel Connaissances Sequences '!K$51&lt;&gt;"",'Rel Connaissances Sequences '!$B$51&amp;CHAR(10),""),IF('Rel Connaissances Sequences '!K$52&lt;&gt;"",'Rel Connaissances Sequences '!$B$52&amp;CHAR(10),""),IF('Rel Connaissances Sequences '!K$53&lt;&gt;"",'Rel Connaissances Sequences '!$B$53&amp;CHAR(10),""),IF('Rel Connaissances Sequences '!K$54&lt;&gt;"",'Rel Connaissances Sequences '!$B$54&amp;CHAR(10),""),IF('Rel Connaissances Sequences '!K$36&lt;&gt;"",'Rel Connaissances Sequences '!$B$36&amp;CHAR(10),""),IF('Rel Connaissances Sequences '!K$55&lt;&gt;"",'Rel Connaissances Sequences '!$B$55&amp;CHAR(10),""),IF('Rel Connaissances Sequences '!K$56&lt;&gt;"",'Rel Connaissances Sequences '!$B$56&amp;CHAR(10),""),IF('Rel Connaissances Sequences '!K$57&lt;&gt;"",'Rel Connaissances Sequences '!$B$57&amp;CHAR(10),""),IF('Rel Connaissances Sequences '!K$58&lt;&gt;"",'Rel Connaissances Sequences '!$B$58&amp;CHAR(10),""),IF('Rel Connaissances Sequences '!K$59&lt;&gt;"",'Rel Connaissances Sequences '!$B$59&amp;CHAR(10),""),IF('Rel Connaissances Sequences '!K$60&lt;&gt;"",'Rel Connaissances Sequences '!$B$60,""))</f>
        <v xml:space="preserve">Flux d’information
Chaîne d’information, structure et fonctionnement
Capteurs
</v>
      </c>
      <c r="K5" s="302" t="str">
        <f>CONCATENATE(IF('Rel Connaissances Sequences '!L$35&lt;&gt;"",'Rel Connaissances Sequences '!$B$35&amp;CHAR(10),""),IF('Rel Connaissances Sequences '!L$37&lt;&gt;"",'Rel Connaissances Sequences '!$B$37&amp;CHAR(10),""),IF('Rel Connaissances Sequences '!L$38&lt;&gt;"",'Rel Connaissances Sequences '!$B$38&amp;CHAR(10),""),IF('Rel Connaissances Sequences '!L$39&lt;&gt;"",'Rel Connaissances Sequences '!$B$39&amp;CHAR(10),""),IF('Rel Connaissances Sequences '!L$40&lt;&gt;"",'Rel Connaissances Sequences '!$B$40&amp;CHAR(10),""),IF('Rel Connaissances Sequences '!L$41&lt;&gt;"",'Rel Connaissances Sequences '!$B$41&amp;CHAR(10),""),IF('Rel Connaissances Sequences '!L$42&lt;&gt;"",'Rel Connaissances Sequences '!$B$42&amp;CHAR(10),""),IF('Rel Connaissances Sequences '!L$43&lt;&gt;"",'Rel Connaissances Sequences '!$B$43&amp;CHAR(10),""),IF('Rel Connaissances Sequences '!L$44&lt;&gt;"",'Rel Connaissances Sequences '!$B$44&amp;CHAR(10),""),IF('Rel Connaissances Sequences '!L$45&lt;&gt;"",'Rel Connaissances Sequences '!$B$45&amp;CHAR(10),""),IF('Rel Connaissances Sequences '!L$46&lt;&gt;"",'Rel Connaissances Sequences '!$B$46&amp;CHAR(10),""),IF('Rel Connaissances Sequences '!L$47&lt;&gt;"",'Rel Connaissances Sequences '!$B$47&amp;CHAR(10),""),IF('Rel Connaissances Sequences '!L$48&lt;&gt;"",'Rel Connaissances Sequences '!$B$48&amp;CHAR(10),""),IF('Rel Connaissances Sequences '!L$49&lt;&gt;"",'Rel Connaissances Sequences '!$B$49&amp;CHAR(10),""),IF('Rel Connaissances Sequences '!L$50&lt;&gt;"",'Rel Connaissances Sequences '!$B$50&amp;CHAR(10),""),IF('Rel Connaissances Sequences '!L$51&lt;&gt;"",'Rel Connaissances Sequences '!$B$51&amp;CHAR(10),""),IF('Rel Connaissances Sequences '!L$52&lt;&gt;"",'Rel Connaissances Sequences '!$B$52&amp;CHAR(10),""),IF('Rel Connaissances Sequences '!L$53&lt;&gt;"",'Rel Connaissances Sequences '!$B$53&amp;CHAR(10),""),IF('Rel Connaissances Sequences '!L$54&lt;&gt;"",'Rel Connaissances Sequences '!$B$54&amp;CHAR(10),""),IF('Rel Connaissances Sequences '!L$36&lt;&gt;"",'Rel Connaissances Sequences '!$B$36&amp;CHAR(10),""),IF('Rel Connaissances Sequences '!L$55&lt;&gt;"",'Rel Connaissances Sequences '!$B$55&amp;CHAR(10),""),IF('Rel Connaissances Sequences '!L$56&lt;&gt;"",'Rel Connaissances Sequences '!$B$56&amp;CHAR(10),""),IF('Rel Connaissances Sequences '!L$57&lt;&gt;"",'Rel Connaissances Sequences '!$B$57&amp;CHAR(10),""),IF('Rel Connaissances Sequences '!L$58&lt;&gt;"",'Rel Connaissances Sequences '!$B$58&amp;CHAR(10),""),IF('Rel Connaissances Sequences '!L$59&lt;&gt;"",'Rel Connaissances Sequences '!$B$59&amp;CHAR(10),""),IF('Rel Connaissances Sequences '!L$60&lt;&gt;"",'Rel Connaissances Sequences '!$B$60,""))</f>
        <v/>
      </c>
      <c r="L5" s="302" t="str">
        <f>CONCATENATE(IF('Rel Connaissances Sequences '!M$35&lt;&gt;"",'Rel Connaissances Sequences '!$B$35&amp;CHAR(10),""),IF('Rel Connaissances Sequences '!M$37&lt;&gt;"",'Rel Connaissances Sequences '!$B$37&amp;CHAR(10),""),IF('Rel Connaissances Sequences '!M$38&lt;&gt;"",'Rel Connaissances Sequences '!$B$38&amp;CHAR(10),""),IF('Rel Connaissances Sequences '!M$39&lt;&gt;"",'Rel Connaissances Sequences '!$B$39&amp;CHAR(10),""),IF('Rel Connaissances Sequences '!M$40&lt;&gt;"",'Rel Connaissances Sequences '!$B$40&amp;CHAR(10),""),IF('Rel Connaissances Sequences '!M$41&lt;&gt;"",'Rel Connaissances Sequences '!$B$41&amp;CHAR(10),""),IF('Rel Connaissances Sequences '!M$42&lt;&gt;"",'Rel Connaissances Sequences '!$B$42&amp;CHAR(10),""),IF('Rel Connaissances Sequences '!M$43&lt;&gt;"",'Rel Connaissances Sequences '!$B$43&amp;CHAR(10),""),IF('Rel Connaissances Sequences '!M$44&lt;&gt;"",'Rel Connaissances Sequences '!$B$44&amp;CHAR(10),""),IF('Rel Connaissances Sequences '!M$45&lt;&gt;"",'Rel Connaissances Sequences '!$B$45&amp;CHAR(10),""),IF('Rel Connaissances Sequences '!M$46&lt;&gt;"",'Rel Connaissances Sequences '!$B$46&amp;CHAR(10),""),IF('Rel Connaissances Sequences '!M$47&lt;&gt;"",'Rel Connaissances Sequences '!$B$47&amp;CHAR(10),""),IF('Rel Connaissances Sequences '!M$48&lt;&gt;"",'Rel Connaissances Sequences '!$B$48&amp;CHAR(10),""),IF('Rel Connaissances Sequences '!M$49&lt;&gt;"",'Rel Connaissances Sequences '!$B$49&amp;CHAR(10),""),IF('Rel Connaissances Sequences '!M$50&lt;&gt;"",'Rel Connaissances Sequences '!$B$50&amp;CHAR(10),""),IF('Rel Connaissances Sequences '!M$51&lt;&gt;"",'Rel Connaissances Sequences '!$B$51&amp;CHAR(10),""),IF('Rel Connaissances Sequences '!M$52&lt;&gt;"",'Rel Connaissances Sequences '!$B$52&amp;CHAR(10),""),IF('Rel Connaissances Sequences '!M$53&lt;&gt;"",'Rel Connaissances Sequences '!$B$53&amp;CHAR(10),""),IF('Rel Connaissances Sequences '!M$54&lt;&gt;"",'Rel Connaissances Sequences '!$B$54&amp;CHAR(10),""),IF('Rel Connaissances Sequences '!M$36&lt;&gt;"",'Rel Connaissances Sequences '!$B$36&amp;CHAR(10),""),IF('Rel Connaissances Sequences '!M$55&lt;&gt;"",'Rel Connaissances Sequences '!$B$55&amp;CHAR(10),""),IF('Rel Connaissances Sequences '!M$56&lt;&gt;"",'Rel Connaissances Sequences '!$B$56&amp;CHAR(10),""),IF('Rel Connaissances Sequences '!M$57&lt;&gt;"",'Rel Connaissances Sequences '!$B$57&amp;CHAR(10),""),IF('Rel Connaissances Sequences '!M$58&lt;&gt;"",'Rel Connaissances Sequences '!$B$58&amp;CHAR(10),""),IF('Rel Connaissances Sequences '!M$59&lt;&gt;"",'Rel Connaissances Sequences '!$B$59&amp;CHAR(10),""),IF('Rel Connaissances Sequences '!M$60&lt;&gt;"",'Rel Connaissances Sequences '!$B$60,""))</f>
        <v xml:space="preserve">Comportement du solide déformable
Matériaux
Modèle de matériau
</v>
      </c>
      <c r="M5" s="302" t="str">
        <f>CONCATENATE(IF('Rel Connaissances Sequences '!N$35&lt;&gt;"",'Rel Connaissances Sequences '!$B$35&amp;CHAR(10),""),IF('Rel Connaissances Sequences '!N$37&lt;&gt;"",'Rel Connaissances Sequences '!$B$37&amp;CHAR(10),""),IF('Rel Connaissances Sequences '!N$38&lt;&gt;"",'Rel Connaissances Sequences '!$B$38&amp;CHAR(10),""),IF('Rel Connaissances Sequences '!N$39&lt;&gt;"",'Rel Connaissances Sequences '!$B$39&amp;CHAR(10),""),IF('Rel Connaissances Sequences '!N$40&lt;&gt;"",'Rel Connaissances Sequences '!$B$40&amp;CHAR(10),""),IF('Rel Connaissances Sequences '!N$41&lt;&gt;"",'Rel Connaissances Sequences '!$B$41&amp;CHAR(10),""),IF('Rel Connaissances Sequences '!N$42&lt;&gt;"",'Rel Connaissances Sequences '!$B$42&amp;CHAR(10),""),IF('Rel Connaissances Sequences '!N$43&lt;&gt;"",'Rel Connaissances Sequences '!$B$43&amp;CHAR(10),""),IF('Rel Connaissances Sequences '!N$44&lt;&gt;"",'Rel Connaissances Sequences '!$B$44&amp;CHAR(10),""),IF('Rel Connaissances Sequences '!N$45&lt;&gt;"",'Rel Connaissances Sequences '!$B$45&amp;CHAR(10),""),IF('Rel Connaissances Sequences '!N$46&lt;&gt;"",'Rel Connaissances Sequences '!$B$46&amp;CHAR(10),""),IF('Rel Connaissances Sequences '!N$47&lt;&gt;"",'Rel Connaissances Sequences '!$B$47&amp;CHAR(10),""),IF('Rel Connaissances Sequences '!N$48&lt;&gt;"",'Rel Connaissances Sequences '!$B$48&amp;CHAR(10),""),IF('Rel Connaissances Sequences '!N$49&lt;&gt;"",'Rel Connaissances Sequences '!$B$49&amp;CHAR(10),""),IF('Rel Connaissances Sequences '!N$50&lt;&gt;"",'Rel Connaissances Sequences '!$B$50&amp;CHAR(10),""),IF('Rel Connaissances Sequences '!N$51&lt;&gt;"",'Rel Connaissances Sequences '!$B$51&amp;CHAR(10),""),IF('Rel Connaissances Sequences '!N$52&lt;&gt;"",'Rel Connaissances Sequences '!$B$52&amp;CHAR(10),""),IF('Rel Connaissances Sequences '!N$53&lt;&gt;"",'Rel Connaissances Sequences '!$B$53&amp;CHAR(10),""),IF('Rel Connaissances Sequences '!N$54&lt;&gt;"",'Rel Connaissances Sequences '!$B$54&amp;CHAR(10),""),IF('Rel Connaissances Sequences '!N$36&lt;&gt;"",'Rel Connaissances Sequences '!$B$36&amp;CHAR(10),""),IF('Rel Connaissances Sequences '!N$55&lt;&gt;"",'Rel Connaissances Sequences '!$B$55&amp;CHAR(10),""),IF('Rel Connaissances Sequences '!N$56&lt;&gt;"",'Rel Connaissances Sequences '!$B$56&amp;CHAR(10),""),IF('Rel Connaissances Sequences '!N$57&lt;&gt;"",'Rel Connaissances Sequences '!$B$57&amp;CHAR(10),""),IF('Rel Connaissances Sequences '!N$58&lt;&gt;"",'Rel Connaissances Sequences '!$B$58&amp;CHAR(10),""),IF('Rel Connaissances Sequences '!N$59&lt;&gt;"",'Rel Connaissances Sequences '!$B$59&amp;CHAR(10),""),IF('Rel Connaissances Sequences '!N$60&lt;&gt;"",'Rel Connaissances Sequences '!$B$60,""))</f>
        <v/>
      </c>
      <c r="N5" s="302" t="str">
        <f>CONCATENATE(IF('Rel Connaissances Sequences '!O$35&lt;&gt;"",'Rel Connaissances Sequences '!$B$35&amp;CHAR(10),""),IF('Rel Connaissances Sequences '!O$37&lt;&gt;"",'Rel Connaissances Sequences '!$B$37&amp;CHAR(10),""),IF('Rel Connaissances Sequences '!O$38&lt;&gt;"",'Rel Connaissances Sequences '!$B$38&amp;CHAR(10),""),IF('Rel Connaissances Sequences '!O$39&lt;&gt;"",'Rel Connaissances Sequences '!$B$39&amp;CHAR(10),""),IF('Rel Connaissances Sequences '!O$40&lt;&gt;"",'Rel Connaissances Sequences '!$B$40&amp;CHAR(10),""),IF('Rel Connaissances Sequences '!O$41&lt;&gt;"",'Rel Connaissances Sequences '!$B$41&amp;CHAR(10),""),IF('Rel Connaissances Sequences '!O$42&lt;&gt;"",'Rel Connaissances Sequences '!$B$42&amp;CHAR(10),""),IF('Rel Connaissances Sequences '!O$43&lt;&gt;"",'Rel Connaissances Sequences '!$B$43&amp;CHAR(10),""),IF('Rel Connaissances Sequences '!O$44&lt;&gt;"",'Rel Connaissances Sequences '!$B$44&amp;CHAR(10),""),IF('Rel Connaissances Sequences '!O$45&lt;&gt;"",'Rel Connaissances Sequences '!$B$45&amp;CHAR(10),""),IF('Rel Connaissances Sequences '!O$46&lt;&gt;"",'Rel Connaissances Sequences '!$B$46&amp;CHAR(10),""),IF('Rel Connaissances Sequences '!O$47&lt;&gt;"",'Rel Connaissances Sequences '!$B$47&amp;CHAR(10),""),IF('Rel Connaissances Sequences '!O$48&lt;&gt;"",'Rel Connaissances Sequences '!$B$48&amp;CHAR(10),""),IF('Rel Connaissances Sequences '!O$49&lt;&gt;"",'Rel Connaissances Sequences '!$B$49&amp;CHAR(10),""),IF('Rel Connaissances Sequences '!O$50&lt;&gt;"",'Rel Connaissances Sequences '!$B$50&amp;CHAR(10),""),IF('Rel Connaissances Sequences '!O$51&lt;&gt;"",'Rel Connaissances Sequences '!$B$51&amp;CHAR(10),""),IF('Rel Connaissances Sequences '!O$52&lt;&gt;"",'Rel Connaissances Sequences '!$B$52&amp;CHAR(10),""),IF('Rel Connaissances Sequences '!O$53&lt;&gt;"",'Rel Connaissances Sequences '!$B$53&amp;CHAR(10),""),IF('Rel Connaissances Sequences '!O$54&lt;&gt;"",'Rel Connaissances Sequences '!$B$54&amp;CHAR(10),""),IF('Rel Connaissances Sequences '!O$36&lt;&gt;"",'Rel Connaissances Sequences '!$B$36&amp;CHAR(10),""),IF('Rel Connaissances Sequences '!O$55&lt;&gt;"",'Rel Connaissances Sequences '!$B$55&amp;CHAR(10),""),IF('Rel Connaissances Sequences '!O$56&lt;&gt;"",'Rel Connaissances Sequences '!$B$56&amp;CHAR(10),""),IF('Rel Connaissances Sequences '!O$57&lt;&gt;"",'Rel Connaissances Sequences '!$B$57&amp;CHAR(10),""),IF('Rel Connaissances Sequences '!O$58&lt;&gt;"",'Rel Connaissances Sequences '!$B$58&amp;CHAR(10),""),IF('Rel Connaissances Sequences '!O$59&lt;&gt;"",'Rel Connaissances Sequences '!$B$59&amp;CHAR(10),""),IF('Rel Connaissances Sequences '!O$60&lt;&gt;"",'Rel Connaissances Sequences '!$B$60,""))</f>
        <v/>
      </c>
      <c r="O5" s="302" t="str">
        <f>CONCATENATE(IF('Rel Connaissances Sequences '!P$35&lt;&gt;"",'Rel Connaissances Sequences '!$B$35&amp;CHAR(10),""),IF('Rel Connaissances Sequences '!P$37&lt;&gt;"",'Rel Connaissances Sequences '!$B$37&amp;CHAR(10),""),IF('Rel Connaissances Sequences '!P$38&lt;&gt;"",'Rel Connaissances Sequences '!$B$38&amp;CHAR(10),""),IF('Rel Connaissances Sequences '!P$39&lt;&gt;"",'Rel Connaissances Sequences '!$B$39&amp;CHAR(10),""),IF('Rel Connaissances Sequences '!P$40&lt;&gt;"",'Rel Connaissances Sequences '!$B$40&amp;CHAR(10),""),IF('Rel Connaissances Sequences '!P$41&lt;&gt;"",'Rel Connaissances Sequences '!$B$41&amp;CHAR(10),""),IF('Rel Connaissances Sequences '!P$42&lt;&gt;"",'Rel Connaissances Sequences '!$B$42&amp;CHAR(10),""),IF('Rel Connaissances Sequences '!P$43&lt;&gt;"",'Rel Connaissances Sequences '!$B$43&amp;CHAR(10),""),IF('Rel Connaissances Sequences '!P$44&lt;&gt;"",'Rel Connaissances Sequences '!$B$44&amp;CHAR(10),""),IF('Rel Connaissances Sequences '!P$45&lt;&gt;"",'Rel Connaissances Sequences '!$B$45&amp;CHAR(10),""),IF('Rel Connaissances Sequences '!P$46&lt;&gt;"",'Rel Connaissances Sequences '!$B$46&amp;CHAR(10),""),IF('Rel Connaissances Sequences '!P$47&lt;&gt;"",'Rel Connaissances Sequences '!$B$47&amp;CHAR(10),""),IF('Rel Connaissances Sequences '!P$48&lt;&gt;"",'Rel Connaissances Sequences '!$B$48&amp;CHAR(10),""),IF('Rel Connaissances Sequences '!P$49&lt;&gt;"",'Rel Connaissances Sequences '!$B$49&amp;CHAR(10),""),IF('Rel Connaissances Sequences '!P$50&lt;&gt;"",'Rel Connaissances Sequences '!$B$50&amp;CHAR(10),""),IF('Rel Connaissances Sequences '!P$51&lt;&gt;"",'Rel Connaissances Sequences '!$B$51&amp;CHAR(10),""),IF('Rel Connaissances Sequences '!P$52&lt;&gt;"",'Rel Connaissances Sequences '!$B$52&amp;CHAR(10),""),IF('Rel Connaissances Sequences '!P$53&lt;&gt;"",'Rel Connaissances Sequences '!$B$53&amp;CHAR(10),""),IF('Rel Connaissances Sequences '!P$54&lt;&gt;"",'Rel Connaissances Sequences '!$B$54&amp;CHAR(10),""),IF('Rel Connaissances Sequences '!P$36&lt;&gt;"",'Rel Connaissances Sequences '!$B$36&amp;CHAR(10),""),IF('Rel Connaissances Sequences '!P$55&lt;&gt;"",'Rel Connaissances Sequences '!$B$55&amp;CHAR(10),""),IF('Rel Connaissances Sequences '!P$56&lt;&gt;"",'Rel Connaissances Sequences '!$B$56&amp;CHAR(10),""),IF('Rel Connaissances Sequences '!P$57&lt;&gt;"",'Rel Connaissances Sequences '!$B$57&amp;CHAR(10),""),IF('Rel Connaissances Sequences '!P$58&lt;&gt;"",'Rel Connaissances Sequences '!$B$58&amp;CHAR(10),""),IF('Rel Connaissances Sequences '!P$59&lt;&gt;"",'Rel Connaissances Sequences '!$B$59&amp;CHAR(10),""),IF('Rel Connaissances Sequences '!P$60&lt;&gt;"",'Rel Connaissances Sequences '!$B$60,""))</f>
        <v xml:space="preserve">Prévision quantitative de la réponse du système
Paramètres de configuration du système
Appareils de mesures, règles d’utilisation
Modèles de comportement
Analyse des écarts
</v>
      </c>
      <c r="P5" s="302" t="str">
        <f>CONCATENATE(IF('Rel Connaissances Sequences '!Q$35&lt;&gt;"",'Rel Connaissances Sequences '!$B$35&amp;CHAR(10),""),IF('Rel Connaissances Sequences '!Q$37&lt;&gt;"",'Rel Connaissances Sequences '!$B$37&amp;CHAR(10),""),IF('Rel Connaissances Sequences '!Q$38&lt;&gt;"",'Rel Connaissances Sequences '!$B$38&amp;CHAR(10),""),IF('Rel Connaissances Sequences '!Q$39&lt;&gt;"",'Rel Connaissances Sequences '!$B$39&amp;CHAR(10),""),IF('Rel Connaissances Sequences '!Q$40&lt;&gt;"",'Rel Connaissances Sequences '!$B$40&amp;CHAR(10),""),IF('Rel Connaissances Sequences '!Q$41&lt;&gt;"",'Rel Connaissances Sequences '!$B$41&amp;CHAR(10),""),IF('Rel Connaissances Sequences '!Q$42&lt;&gt;"",'Rel Connaissances Sequences '!$B$42&amp;CHAR(10),""),IF('Rel Connaissances Sequences '!Q$43&lt;&gt;"",'Rel Connaissances Sequences '!$B$43&amp;CHAR(10),""),IF('Rel Connaissances Sequences '!Q$44&lt;&gt;"",'Rel Connaissances Sequences '!$B$44&amp;CHAR(10),""),IF('Rel Connaissances Sequences '!Q$45&lt;&gt;"",'Rel Connaissances Sequences '!$B$45&amp;CHAR(10),""),IF('Rel Connaissances Sequences '!Q$46&lt;&gt;"",'Rel Connaissances Sequences '!$B$46&amp;CHAR(10),""),IF('Rel Connaissances Sequences '!Q$47&lt;&gt;"",'Rel Connaissances Sequences '!$B$47&amp;CHAR(10),""),IF('Rel Connaissances Sequences '!Q$48&lt;&gt;"",'Rel Connaissances Sequences '!$B$48&amp;CHAR(10),""),IF('Rel Connaissances Sequences '!Q$49&lt;&gt;"",'Rel Connaissances Sequences '!$B$49&amp;CHAR(10),""),IF('Rel Connaissances Sequences '!Q$50&lt;&gt;"",'Rel Connaissances Sequences '!$B$50&amp;CHAR(10),""),IF('Rel Connaissances Sequences '!Q$51&lt;&gt;"",'Rel Connaissances Sequences '!$B$51&amp;CHAR(10),""),IF('Rel Connaissances Sequences '!Q$52&lt;&gt;"",'Rel Connaissances Sequences '!$B$52&amp;CHAR(10),""),IF('Rel Connaissances Sequences '!Q$53&lt;&gt;"",'Rel Connaissances Sequences '!$B$53&amp;CHAR(10),""),IF('Rel Connaissances Sequences '!Q$54&lt;&gt;"",'Rel Connaissances Sequences '!$B$54&amp;CHAR(10),""),IF('Rel Connaissances Sequences '!Q$36&lt;&gt;"",'Rel Connaissances Sequences '!$B$36&amp;CHAR(10),""),IF('Rel Connaissances Sequences '!Q$55&lt;&gt;"",'Rel Connaissances Sequences '!$B$55&amp;CHAR(10),""),IF('Rel Connaissances Sequences '!Q$56&lt;&gt;"",'Rel Connaissances Sequences '!$B$56&amp;CHAR(10),""),IF('Rel Connaissances Sequences '!Q$57&lt;&gt;"",'Rel Connaissances Sequences '!$B$57&amp;CHAR(10),""),IF('Rel Connaissances Sequences '!Q$58&lt;&gt;"",'Rel Connaissances Sequences '!$B$58&amp;CHAR(10),""),IF('Rel Connaissances Sequences '!Q$59&lt;&gt;"",'Rel Connaissances Sequences '!$B$59&amp;CHAR(10),""),IF('Rel Connaissances Sequences '!Q$60&lt;&gt;"",'Rel Connaissances Sequences '!$B$60,""))</f>
        <v xml:space="preserve">Architecture d’un réseau (topologie, mode de communication, type de transmission, méthode d’accès au support, techniques de commutation)
Modèle OSI
Réseaux de communication, 
Support de communication,
notion de protocole, paramètres de configuration
Notion de trame, liaisons série et parallèle
Paramètres de configuration d’un réseau
</v>
      </c>
      <c r="Q5" s="302" t="str">
        <f>CONCATENATE(IF('Rel Connaissances Sequences '!R$35&lt;&gt;"",'Rel Connaissances Sequences '!$B$35&amp;CHAR(10),""),IF('Rel Connaissances Sequences '!R$37&lt;&gt;"",'Rel Connaissances Sequences '!$B$37&amp;CHAR(10),""),IF('Rel Connaissances Sequences '!R$38&lt;&gt;"",'Rel Connaissances Sequences '!$B$38&amp;CHAR(10),""),IF('Rel Connaissances Sequences '!R$39&lt;&gt;"",'Rel Connaissances Sequences '!$B$39&amp;CHAR(10),""),IF('Rel Connaissances Sequences '!R$40&lt;&gt;"",'Rel Connaissances Sequences '!$B$40&amp;CHAR(10),""),IF('Rel Connaissances Sequences '!R$41&lt;&gt;"",'Rel Connaissances Sequences '!$B$41&amp;CHAR(10),""),IF('Rel Connaissances Sequences '!R$42&lt;&gt;"",'Rel Connaissances Sequences '!$B$42&amp;CHAR(10),""),IF('Rel Connaissances Sequences '!R$43&lt;&gt;"",'Rel Connaissances Sequences '!$B$43&amp;CHAR(10),""),IF('Rel Connaissances Sequences '!R$44&lt;&gt;"",'Rel Connaissances Sequences '!$B$44&amp;CHAR(10),""),IF('Rel Connaissances Sequences '!R$45&lt;&gt;"",'Rel Connaissances Sequences '!$B$45&amp;CHAR(10),""),IF('Rel Connaissances Sequences '!R$46&lt;&gt;"",'Rel Connaissances Sequences '!$B$46&amp;CHAR(10),""),IF('Rel Connaissances Sequences '!R$47&lt;&gt;"",'Rel Connaissances Sequences '!$B$47&amp;CHAR(10),""),IF('Rel Connaissances Sequences '!R$48&lt;&gt;"",'Rel Connaissances Sequences '!$B$48&amp;CHAR(10),""),IF('Rel Connaissances Sequences '!R$49&lt;&gt;"",'Rel Connaissances Sequences '!$B$49&amp;CHAR(10),""),IF('Rel Connaissances Sequences '!R$50&lt;&gt;"",'Rel Connaissances Sequences '!$B$50&amp;CHAR(10),""),IF('Rel Connaissances Sequences '!R$51&lt;&gt;"",'Rel Connaissances Sequences '!$B$51&amp;CHAR(10),""),IF('Rel Connaissances Sequences '!R$52&lt;&gt;"",'Rel Connaissances Sequences '!$B$52&amp;CHAR(10),""),IF('Rel Connaissances Sequences '!R$53&lt;&gt;"",'Rel Connaissances Sequences '!$B$53&amp;CHAR(10),""),IF('Rel Connaissances Sequences '!R$54&lt;&gt;"",'Rel Connaissances Sequences '!$B$54&amp;CHAR(10),""),IF('Rel Connaissances Sequences '!R$36&lt;&gt;"",'Rel Connaissances Sequences '!$B$36&amp;CHAR(10),""),IF('Rel Connaissances Sequences '!R$55&lt;&gt;"",'Rel Connaissances Sequences '!$B$55&amp;CHAR(10),""),IF('Rel Connaissances Sequences '!R$56&lt;&gt;"",'Rel Connaissances Sequences '!$B$56&amp;CHAR(10),""),IF('Rel Connaissances Sequences '!R$57&lt;&gt;"",'Rel Connaissances Sequences '!$B$57&amp;CHAR(10),""),IF('Rel Connaissances Sequences '!R$58&lt;&gt;"",'Rel Connaissances Sequences '!$B$58&amp;CHAR(10),""),IF('Rel Connaissances Sequences '!R$59&lt;&gt;"",'Rel Connaissances Sequences '!$B$59&amp;CHAR(10),""),IF('Rel Connaissances Sequences '!R$60&lt;&gt;"",'Rel Connaissances Sequences '!$B$60,""))</f>
        <v>Comportement du solide déformable
Modèles de comportement
Structures
Modèle de connaissance</v>
      </c>
      <c r="R5" s="302" t="str">
        <f>CONCATENATE(IF('Rel Connaissances Sequences '!S$35&lt;&gt;"",'Rel Connaissances Sequences '!$B$35&amp;CHAR(10),""),IF('Rel Connaissances Sequences '!S$37&lt;&gt;"",'Rel Connaissances Sequences '!$B$37&amp;CHAR(10),""),IF('Rel Connaissances Sequences '!S$38&lt;&gt;"",'Rel Connaissances Sequences '!$B$38&amp;CHAR(10),""),IF('Rel Connaissances Sequences '!S$39&lt;&gt;"",'Rel Connaissances Sequences '!$B$39&amp;CHAR(10),""),IF('Rel Connaissances Sequences '!S$40&lt;&gt;"",'Rel Connaissances Sequences '!$B$40&amp;CHAR(10),""),IF('Rel Connaissances Sequences '!S$41&lt;&gt;"",'Rel Connaissances Sequences '!$B$41&amp;CHAR(10),""),IF('Rel Connaissances Sequences '!S$42&lt;&gt;"",'Rel Connaissances Sequences '!$B$42&amp;CHAR(10),""),IF('Rel Connaissances Sequences '!S$43&lt;&gt;"",'Rel Connaissances Sequences '!$B$43&amp;CHAR(10),""),IF('Rel Connaissances Sequences '!S$44&lt;&gt;"",'Rel Connaissances Sequences '!$B$44&amp;CHAR(10),""),IF('Rel Connaissances Sequences '!S$45&lt;&gt;"",'Rel Connaissances Sequences '!$B$45&amp;CHAR(10),""),IF('Rel Connaissances Sequences '!S$46&lt;&gt;"",'Rel Connaissances Sequences '!$B$46&amp;CHAR(10),""),IF('Rel Connaissances Sequences '!S$47&lt;&gt;"",'Rel Connaissances Sequences '!$B$47&amp;CHAR(10),""),IF('Rel Connaissances Sequences '!S$48&lt;&gt;"",'Rel Connaissances Sequences '!$B$48&amp;CHAR(10),""),IF('Rel Connaissances Sequences '!S$49&lt;&gt;"",'Rel Connaissances Sequences '!$B$49&amp;CHAR(10),""),IF('Rel Connaissances Sequences '!S$50&lt;&gt;"",'Rel Connaissances Sequences '!$B$50&amp;CHAR(10),""),IF('Rel Connaissances Sequences '!S$51&lt;&gt;"",'Rel Connaissances Sequences '!$B$51&amp;CHAR(10),""),IF('Rel Connaissances Sequences '!S$52&lt;&gt;"",'Rel Connaissances Sequences '!$B$52&amp;CHAR(10),""),IF('Rel Connaissances Sequences '!S$53&lt;&gt;"",'Rel Connaissances Sequences '!$B$53&amp;CHAR(10),""),IF('Rel Connaissances Sequences '!S$54&lt;&gt;"",'Rel Connaissances Sequences '!$B$54&amp;CHAR(10),""),IF('Rel Connaissances Sequences '!S$36&lt;&gt;"",'Rel Connaissances Sequences '!$B$36&amp;CHAR(10),""),IF('Rel Connaissances Sequences '!S$55&lt;&gt;"",'Rel Connaissances Sequences '!$B$55&amp;CHAR(10),""),IF('Rel Connaissances Sequences '!S$56&lt;&gt;"",'Rel Connaissances Sequences '!$B$56&amp;CHAR(10),""),IF('Rel Connaissances Sequences '!S$57&lt;&gt;"",'Rel Connaissances Sequences '!$B$57&amp;CHAR(10),""),IF('Rel Connaissances Sequences '!S$58&lt;&gt;"",'Rel Connaissances Sequences '!$B$58&amp;CHAR(10),""),IF('Rel Connaissances Sequences '!S$59&lt;&gt;"",'Rel Connaissances Sequences '!$B$59&amp;CHAR(10),""),IF('Rel Connaissances Sequences '!S$60&lt;&gt;"",'Rel Connaissances Sequences '!$B$60,""))</f>
        <v xml:space="preserve">Comportement du solide déformable
Matériaux
Analyse des écarts
Paramètres d’une simulation
Grandeurs influentes d’un modèle
</v>
      </c>
      <c r="S5" s="302" t="str">
        <f>CONCATENATE(IF('Rel Connaissances Sequences '!T$35&lt;&gt;"",'Rel Connaissances Sequences '!$B$35&amp;CHAR(10),""),IF('Rel Connaissances Sequences '!T$37&lt;&gt;"",'Rel Connaissances Sequences '!$B$37&amp;CHAR(10),""),IF('Rel Connaissances Sequences '!T$38&lt;&gt;"",'Rel Connaissances Sequences '!$B$38&amp;CHAR(10),""),IF('Rel Connaissances Sequences '!T$39&lt;&gt;"",'Rel Connaissances Sequences '!$B$39&amp;CHAR(10),""),IF('Rel Connaissances Sequences '!T$40&lt;&gt;"",'Rel Connaissances Sequences '!$B$40&amp;CHAR(10),""),IF('Rel Connaissances Sequences '!T$41&lt;&gt;"",'Rel Connaissances Sequences '!$B$41&amp;CHAR(10),""),IF('Rel Connaissances Sequences '!T$42&lt;&gt;"",'Rel Connaissances Sequences '!$B$42&amp;CHAR(10),""),IF('Rel Connaissances Sequences '!T$43&lt;&gt;"",'Rel Connaissances Sequences '!$B$43&amp;CHAR(10),""),IF('Rel Connaissances Sequences '!T$44&lt;&gt;"",'Rel Connaissances Sequences '!$B$44&amp;CHAR(10),""),IF('Rel Connaissances Sequences '!T$45&lt;&gt;"",'Rel Connaissances Sequences '!$B$45&amp;CHAR(10),""),IF('Rel Connaissances Sequences '!T$46&lt;&gt;"",'Rel Connaissances Sequences '!$B$46&amp;CHAR(10),""),IF('Rel Connaissances Sequences '!T$47&lt;&gt;"",'Rel Connaissances Sequences '!$B$47&amp;CHAR(10),""),IF('Rel Connaissances Sequences '!T$48&lt;&gt;"",'Rel Connaissances Sequences '!$B$48&amp;CHAR(10),""),IF('Rel Connaissances Sequences '!T$49&lt;&gt;"",'Rel Connaissances Sequences '!$B$49&amp;CHAR(10),""),IF('Rel Connaissances Sequences '!T$50&lt;&gt;"",'Rel Connaissances Sequences '!$B$50&amp;CHAR(10),""),IF('Rel Connaissances Sequences '!T$51&lt;&gt;"",'Rel Connaissances Sequences '!$B$51&amp;CHAR(10),""),IF('Rel Connaissances Sequences '!T$52&lt;&gt;"",'Rel Connaissances Sequences '!$B$52&amp;CHAR(10),""),IF('Rel Connaissances Sequences '!T$53&lt;&gt;"",'Rel Connaissances Sequences '!$B$53&amp;CHAR(10),""),IF('Rel Connaissances Sequences '!T$54&lt;&gt;"",'Rel Connaissances Sequences '!$B$54&amp;CHAR(10),""),IF('Rel Connaissances Sequences '!T$36&lt;&gt;"",'Rel Connaissances Sequences '!$B$36&amp;CHAR(10),""),IF('Rel Connaissances Sequences '!T$55&lt;&gt;"",'Rel Connaissances Sequences '!$B$55&amp;CHAR(10),""),IF('Rel Connaissances Sequences '!T$56&lt;&gt;"",'Rel Connaissances Sequences '!$B$56&amp;CHAR(10),""),IF('Rel Connaissances Sequences '!T$57&lt;&gt;"",'Rel Connaissances Sequences '!$B$57&amp;CHAR(10),""),IF('Rel Connaissances Sequences '!T$58&lt;&gt;"",'Rel Connaissances Sequences '!$B$58&amp;CHAR(10),""),IF('Rel Connaissances Sequences '!T$59&lt;&gt;"",'Rel Connaissances Sequences '!$B$59&amp;CHAR(10),""),IF('Rel Connaissances Sequences '!T$60&lt;&gt;"",'Rel Connaissances Sequences '!$B$60,""))</f>
        <v xml:space="preserve">Matériaux
</v>
      </c>
      <c r="T5" s="302" t="str">
        <f>CONCATENATE(IF('Rel Connaissances Sequences '!U$35&lt;&gt;"",'Rel Connaissances Sequences '!$B$35&amp;CHAR(10),""),IF('Rel Connaissances Sequences '!U$37&lt;&gt;"",'Rel Connaissances Sequences '!$B$37&amp;CHAR(10),""),IF('Rel Connaissances Sequences '!U$38&lt;&gt;"",'Rel Connaissances Sequences '!$B$38&amp;CHAR(10),""),IF('Rel Connaissances Sequences '!U$39&lt;&gt;"",'Rel Connaissances Sequences '!$B$39&amp;CHAR(10),""),IF('Rel Connaissances Sequences '!U$40&lt;&gt;"",'Rel Connaissances Sequences '!$B$40&amp;CHAR(10),""),IF('Rel Connaissances Sequences '!U$41&lt;&gt;"",'Rel Connaissances Sequences '!$B$41&amp;CHAR(10),""),IF('Rel Connaissances Sequences '!U$42&lt;&gt;"",'Rel Connaissances Sequences '!$B$42&amp;CHAR(10),""),IF('Rel Connaissances Sequences '!U$43&lt;&gt;"",'Rel Connaissances Sequences '!$B$43&amp;CHAR(10),""),IF('Rel Connaissances Sequences '!U$44&lt;&gt;"",'Rel Connaissances Sequences '!$B$44&amp;CHAR(10),""),IF('Rel Connaissances Sequences '!U$45&lt;&gt;"",'Rel Connaissances Sequences '!$B$45&amp;CHAR(10),""),IF('Rel Connaissances Sequences '!U$46&lt;&gt;"",'Rel Connaissances Sequences '!$B$46&amp;CHAR(10),""),IF('Rel Connaissances Sequences '!U$47&lt;&gt;"",'Rel Connaissances Sequences '!$B$47&amp;CHAR(10),""),IF('Rel Connaissances Sequences '!U$48&lt;&gt;"",'Rel Connaissances Sequences '!$B$48&amp;CHAR(10),""),IF('Rel Connaissances Sequences '!U$49&lt;&gt;"",'Rel Connaissances Sequences '!$B$49&amp;CHAR(10),""),IF('Rel Connaissances Sequences '!U$50&lt;&gt;"",'Rel Connaissances Sequences '!$B$50&amp;CHAR(10),""),IF('Rel Connaissances Sequences '!U$51&lt;&gt;"",'Rel Connaissances Sequences '!$B$51&amp;CHAR(10),""),IF('Rel Connaissances Sequences '!U$52&lt;&gt;"",'Rel Connaissances Sequences '!$B$52&amp;CHAR(10),""),IF('Rel Connaissances Sequences '!U$53&lt;&gt;"",'Rel Connaissances Sequences '!$B$53&amp;CHAR(10),""),IF('Rel Connaissances Sequences '!U$54&lt;&gt;"",'Rel Connaissances Sequences '!$B$54&amp;CHAR(10),""),IF('Rel Connaissances Sequences '!U$36&lt;&gt;"",'Rel Connaissances Sequences '!$B$36&amp;CHAR(10),""),IF('Rel Connaissances Sequences '!U$55&lt;&gt;"",'Rel Connaissances Sequences '!$B$55&amp;CHAR(10),""),IF('Rel Connaissances Sequences '!U$56&lt;&gt;"",'Rel Connaissances Sequences '!$B$56&amp;CHAR(10),""),IF('Rel Connaissances Sequences '!U$57&lt;&gt;"",'Rel Connaissances Sequences '!$B$57&amp;CHAR(10),""),IF('Rel Connaissances Sequences '!U$58&lt;&gt;"",'Rel Connaissances Sequences '!$B$58&amp;CHAR(10),""),IF('Rel Connaissances Sequences '!U$59&lt;&gt;"",'Rel Connaissances Sequences '!$B$59&amp;CHAR(10),""),IF('Rel Connaissances Sequences '!U$60&lt;&gt;"",'Rel Connaissances Sequences '!$B$60,""))</f>
        <v xml:space="preserve">Ordre d’un système
</v>
      </c>
      <c r="U5" s="302" t="str">
        <f>CONCATENATE(IF('Rel Connaissances Sequences '!V$35&lt;&gt;"",'Rel Connaissances Sequences '!$B$35&amp;CHAR(10),""),IF('Rel Connaissances Sequences '!V$37&lt;&gt;"",'Rel Connaissances Sequences '!$B$37&amp;CHAR(10),""),IF('Rel Connaissances Sequences '!V$38&lt;&gt;"",'Rel Connaissances Sequences '!$B$38&amp;CHAR(10),""),IF('Rel Connaissances Sequences '!V$39&lt;&gt;"",'Rel Connaissances Sequences '!$B$39&amp;CHAR(10),""),IF('Rel Connaissances Sequences '!V$40&lt;&gt;"",'Rel Connaissances Sequences '!$B$40&amp;CHAR(10),""),IF('Rel Connaissances Sequences '!V$41&lt;&gt;"",'Rel Connaissances Sequences '!$B$41&amp;CHAR(10),""),IF('Rel Connaissances Sequences '!V$42&lt;&gt;"",'Rel Connaissances Sequences '!$B$42&amp;CHAR(10),""),IF('Rel Connaissances Sequences '!V$43&lt;&gt;"",'Rel Connaissances Sequences '!$B$43&amp;CHAR(10),""),IF('Rel Connaissances Sequences '!V$44&lt;&gt;"",'Rel Connaissances Sequences '!$B$44&amp;CHAR(10),""),IF('Rel Connaissances Sequences '!V$45&lt;&gt;"",'Rel Connaissances Sequences '!$B$45&amp;CHAR(10),""),IF('Rel Connaissances Sequences '!V$46&lt;&gt;"",'Rel Connaissances Sequences '!$B$46&amp;CHAR(10),""),IF('Rel Connaissances Sequences '!V$47&lt;&gt;"",'Rel Connaissances Sequences '!$B$47&amp;CHAR(10),""),IF('Rel Connaissances Sequences '!V$48&lt;&gt;"",'Rel Connaissances Sequences '!$B$48&amp;CHAR(10),""),IF('Rel Connaissances Sequences '!V$49&lt;&gt;"",'Rel Connaissances Sequences '!$B$49&amp;CHAR(10),""),IF('Rel Connaissances Sequences '!V$50&lt;&gt;"",'Rel Connaissances Sequences '!$B$50&amp;CHAR(10),""),IF('Rel Connaissances Sequences '!V$51&lt;&gt;"",'Rel Connaissances Sequences '!$B$51&amp;CHAR(10),""),IF('Rel Connaissances Sequences '!V$52&lt;&gt;"",'Rel Connaissances Sequences '!$B$52&amp;CHAR(10),""),IF('Rel Connaissances Sequences '!V$53&lt;&gt;"",'Rel Connaissances Sequences '!$B$53&amp;CHAR(10),""),IF('Rel Connaissances Sequences '!V$54&lt;&gt;"",'Rel Connaissances Sequences '!$B$54&amp;CHAR(10),""),IF('Rel Connaissances Sequences '!V$36&lt;&gt;"",'Rel Connaissances Sequences '!$B$36&amp;CHAR(10),""),IF('Rel Connaissances Sequences '!V$55&lt;&gt;"",'Rel Connaissances Sequences '!$B$55&amp;CHAR(10),""),IF('Rel Connaissances Sequences '!V$56&lt;&gt;"",'Rel Connaissances Sequences '!$B$56&amp;CHAR(10),""),IF('Rel Connaissances Sequences '!V$57&lt;&gt;"",'Rel Connaissances Sequences '!$B$57&amp;CHAR(10),""),IF('Rel Connaissances Sequences '!V$58&lt;&gt;"",'Rel Connaissances Sequences '!$B$58&amp;CHAR(10),""),IF('Rel Connaissances Sequences '!V$59&lt;&gt;"",'Rel Connaissances Sequences '!$B$59&amp;CHAR(10),""),IF('Rel Connaissances Sequences '!V$60&lt;&gt;"",'Rel Connaissances Sequences '!$B$60,""))</f>
        <v>Analyse des écarts
Paramètres d’une simulation
Grandeurs influentes d’un modèle
Modèle de connaissance</v>
      </c>
    </row>
    <row r="6" spans="1:21" ht="36.75" customHeight="1">
      <c r="A6" t="s">
        <v>405</v>
      </c>
      <c r="B6" s="302" t="str">
        <f>IF('Rel Sequencences competences'!D$4&lt;&gt;"","IndicA1",IF(OR('Rel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f>
        <v>IndicA1</v>
      </c>
      <c r="C6" s="302" t="str">
        <f>IF('Rel Sequencences competences'!E$4&lt;&gt;"","IndicA1",IF(OR('Rel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f>
        <v>IndicA1</v>
      </c>
      <c r="D6" s="302" t="str">
        <f>IF('Rel Sequencences competences'!F$4&lt;&gt;"","IndicA1",IF(OR('Rel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f>
        <v>IndicA2</v>
      </c>
      <c r="E6" s="302" t="str">
        <f>IF('Rel Sequencences competences'!G$4&lt;&gt;"","IndicA1",IF(OR('Rel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f>
        <v>IndicA3</v>
      </c>
      <c r="F6" s="302" t="str">
        <f>IF('Rel Sequencences competences'!H$4&lt;&gt;"","IndicA1",IF(OR('Rel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f>
        <v>IndicA2</v>
      </c>
      <c r="G6" s="302" t="str">
        <f>IF('Rel Sequencences competences'!I$4&lt;&gt;"","IndicA1",IF(OR('Rel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f>
        <v>IndicB2</v>
      </c>
      <c r="H6" s="302" t="str">
        <f>IF('Rel Sequencences competences'!J$4&lt;&gt;"","IndicA1",IF(OR('Rel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f>
        <v>IndicB2</v>
      </c>
      <c r="I6" s="302" t="str">
        <f>IF('Rel Sequencences competences'!K$4&lt;&gt;"","IndicA1",IF(OR('Rel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f>
        <v>IndicA2</v>
      </c>
      <c r="J6" s="302" t="str">
        <f>IF('Rel Sequencences competences'!L$4&lt;&gt;"","IndicA1",IF(OR('Rel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f>
        <v>IndicA2</v>
      </c>
      <c r="K6" s="302" t="str">
        <f>IF('Rel Sequencences competences'!M$4&lt;&gt;"","IndicA1",IF(OR('Rel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f>
        <v>IndicA2</v>
      </c>
      <c r="L6" s="302" t="str">
        <f>IF('Rel Sequencences competences'!N$4&lt;&gt;"","IndicA1",IF(OR('Rel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f>
        <v>IndicA1</v>
      </c>
      <c r="M6" s="302" t="str">
        <f>IF('Rel Sequencences competences'!O$4&lt;&gt;"","IndicA1",IF(OR('Rel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f>
        <v>IndicA2</v>
      </c>
      <c r="N6" s="302" t="str">
        <f>IF('Rel Sequencences competences'!P$4&lt;&gt;"","IndicA1",IF(OR('Rel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f>
        <v>IndicB1</v>
      </c>
      <c r="O6" s="302" t="str">
        <f>IF('Rel Sequencences competences'!Q$4&lt;&gt;"","IndicA1",IF(OR('Rel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f>
        <v>IndicA3</v>
      </c>
      <c r="P6" s="302" t="str">
        <f>IF('Rel Sequencences competences'!R$4&lt;&gt;"","IndicA1",IF(OR('Rel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f>
        <v>IndicA2</v>
      </c>
      <c r="Q6" s="302" t="str">
        <f>IF('Rel Sequencences competences'!S$4&lt;&gt;"","IndicA1",IF(OR('Rel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f>
        <v>IndicA1</v>
      </c>
      <c r="R6" s="302" t="str">
        <f>IF('Rel Sequencences competences'!T$4&lt;&gt;"","IndicA1",IF(OR('Rel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f>
        <v>IndicA2</v>
      </c>
      <c r="S6" s="302" t="str">
        <f>IF('Rel Sequencences competences'!U$4&lt;&gt;"","IndicA1",IF(OR('Rel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f>
        <v>IndicA1</v>
      </c>
      <c r="T6" s="302" t="str">
        <f>IF('Rel Sequencences competences'!V$4&lt;&gt;"","IndicA1",IF(OR('Rel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f>
        <v>IndicA2</v>
      </c>
      <c r="U6" s="302" t="str">
        <f>IF('Rel Sequencences competences'!W$4&lt;&gt;"","IndicA1",IF(OR('Rel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f>
        <v>IndicA2</v>
      </c>
    </row>
    <row r="7" spans="1:21" ht="34.5" customHeight="1">
      <c r="A7" t="s">
        <v>406</v>
      </c>
      <c r="B7"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 s="302" t="str">
        <f>IF($B$26="IndicA1",IF(OR('Rel Sequencences competences'!E$5&lt;&gt;"",'Rel Sequencences competences'!E$6&lt;&gt;""),"IndicA2",IF('Rel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competences'!E$16&lt;&gt;"","IndicD2","")))))))))),IF($B$26="IndicA2",IF('Rel Sequencences competences'!E$7&lt;&gt;"","IndicA3",IF('Rel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competences'!E$16&lt;&gt;"","IndicD2",""))))))))),IF($B$26="IndicA3",IF('Rel Sequencences competences'!E$8&lt;&gt;"","IndicB1",IF('Rel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competences'!E$16&lt;&gt;"","IndicD2","")))))))),IF($B$26="IndicB1",IF('Rel Sequencences competences'!E$9&lt;&gt;"","IndicB2",IF(OR('Rel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competences'!E$16&lt;&gt;"","IndicD2",""))))))),IF($B$26="IndicB2",IF(OR('Rel Sequencences competences'!E$10&lt;&gt;"",'Rel Sequencences competences'!E$11&lt;&gt;""),"IndicB3",IF('Rel Sequencences competences'!E$12&lt;&gt;"","IndicB4",IF('Rel Sequencences competences'!E$13&lt;&gt;"","IndicC1",IF('Rel Sequencences competences'!E$14&lt;&gt;"","IndicC2",IF('Rel Sequencences competences'!E$15&lt;&gt;"","IndicD1",IF('Rel Sequencences competences'!E$16&lt;&gt;"","IndicD2","")))))),IF($B$26="IndicB3",IF('Rel Sequencences competences'!E$12&lt;&gt;"","IndicB4",IF('Rel Sequencences competences'!E$13&lt;&gt;"","IndicC1",IF('Rel Sequencences competences'!E$14&lt;&gt;"","IndicC2",IF('Rel Sequencences competences'!E$15&lt;&gt;"","IndicD1",IF('Rel Sequencences competences'!E$16&lt;&gt;"","IndicD2",""))))),IF($B$26="IndicB4",IF('Rel Sequencences competences'!E$13&lt;&gt;"","IndicC1",IF('Rel Sequencences competences'!E$14&lt;&gt;"","IndicC2",IF('Rel Sequencences competences'!E$15&lt;&gt;"","IndicD1",IF('Rel Sequencences competences'!E$16&lt;&gt;"","IndicD2","")))),IF($B$26="IndicC1",IF('Rel Sequencences competences'!E$14&lt;&gt;"","IndicC2",IF('Rel Sequencences competences'!E$15&lt;&gt;"","IndicD1",IF('Rel Sequencences competences'!E$16&lt;&gt;"","IndicD2",""))),IF($B$26="IndicC2",IF('Rel Sequencences competences'!E$15&lt;&gt;"","IndicD1",IF('Rel Sequencences competences'!E$16&lt;&gt;"","IndicD2","")),IF($B$26="IndicD1",IF('Rel Sequencences competences'!E$16&lt;&gt;"","IndicD2",""),""))))))))))</f>
        <v/>
      </c>
      <c r="D7" s="302" t="str">
        <f>IF($B$26="IndicA1",IF(OR('Rel Sequencences competences'!F$5&lt;&gt;"",'Rel Sequencences competences'!F$6&lt;&gt;""),"IndicA2",IF('Rel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competences'!F$16&lt;&gt;"","IndicD2","")))))))))),IF($B$26="IndicA2",IF('Rel Sequencences competences'!F$7&lt;&gt;"","IndicA3",IF('Rel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competences'!F$16&lt;&gt;"","IndicD2",""))))))))),IF($B$26="IndicA3",IF('Rel Sequencences competences'!F$8&lt;&gt;"","IndicB1",IF('Rel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competences'!F$16&lt;&gt;"","IndicD2","")))))))),IF($B$26="IndicB1",IF('Rel Sequencences competences'!F$9&lt;&gt;"","IndicB2",IF(OR('Rel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competences'!F$16&lt;&gt;"","IndicD2",""))))))),IF($B$26="IndicB2",IF(OR('Rel Sequencences competences'!F$10&lt;&gt;"",'Rel Sequencences competences'!F$11&lt;&gt;""),"IndicB3",IF('Rel Sequencences competences'!F$12&lt;&gt;"","IndicB4",IF('Rel Sequencences competences'!F$13&lt;&gt;"","IndicC1",IF('Rel Sequencences competences'!F$14&lt;&gt;"","IndicC2",IF('Rel Sequencences competences'!F$15&lt;&gt;"","IndicD1",IF('Rel Sequencences competences'!F$16&lt;&gt;"","IndicD2","")))))),IF($B$26="IndicB3",IF('Rel Sequencences competences'!F$12&lt;&gt;"","IndicB4",IF('Rel Sequencences competences'!F$13&lt;&gt;"","IndicC1",IF('Rel Sequencences competences'!F$14&lt;&gt;"","IndicC2",IF('Rel Sequencences competences'!F$15&lt;&gt;"","IndicD1",IF('Rel Sequencences competences'!F$16&lt;&gt;"","IndicD2",""))))),IF($B$26="IndicB4",IF('Rel Sequencences competences'!F$13&lt;&gt;"","IndicC1",IF('Rel Sequencences competences'!F$14&lt;&gt;"","IndicC2",IF('Rel Sequencences competences'!F$15&lt;&gt;"","IndicD1",IF('Rel Sequencences competences'!F$16&lt;&gt;"","IndicD2","")))),IF($B$26="IndicC1",IF('Rel Sequencences competences'!F$14&lt;&gt;"","IndicC2",IF('Rel Sequencences competences'!F$15&lt;&gt;"","IndicD1",IF('Rel Sequencences competences'!F$16&lt;&gt;"","IndicD2",""))),IF($B$26="IndicC2",IF('Rel Sequencences competences'!F$15&lt;&gt;"","IndicD1",IF('Rel Sequencences competences'!F$16&lt;&gt;"","IndicD2","")),IF($B$26="IndicD1",IF('Rel Sequencences competences'!F$16&lt;&gt;"","IndicD2",""),""))))))))))</f>
        <v/>
      </c>
      <c r="E7" s="302" t="str">
        <f>IF($B$26="IndicA1",IF(OR('Rel Sequencences competences'!G$5&lt;&gt;"",'Rel Sequencences competences'!G$6&lt;&gt;""),"IndicA2",IF('Rel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competences'!G$16&lt;&gt;"","IndicD2","")))))))))),IF($B$26="IndicA2",IF('Rel Sequencences competences'!G$7&lt;&gt;"","IndicA3",IF('Rel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competences'!G$16&lt;&gt;"","IndicD2",""))))))))),IF($B$26="IndicA3",IF('Rel Sequencences competences'!G$8&lt;&gt;"","IndicB1",IF('Rel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competences'!G$16&lt;&gt;"","IndicD2","")))))))),IF($B$26="IndicB1",IF('Rel Sequencences competences'!G$9&lt;&gt;"","IndicB2",IF(OR('Rel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competences'!G$16&lt;&gt;"","IndicD2",""))))))),IF($B$26="IndicB2",IF(OR('Rel Sequencences competences'!G$10&lt;&gt;"",'Rel Sequencences competences'!G$11&lt;&gt;""),"IndicB3",IF('Rel Sequencences competences'!G$12&lt;&gt;"","IndicB4",IF('Rel Sequencences competences'!G$13&lt;&gt;"","IndicC1",IF('Rel Sequencences competences'!G$14&lt;&gt;"","IndicC2",IF('Rel Sequencences competences'!G$15&lt;&gt;"","IndicD1",IF('Rel Sequencences competences'!G$16&lt;&gt;"","IndicD2","")))))),IF($B$26="IndicB3",IF('Rel Sequencences competences'!G$12&lt;&gt;"","IndicB4",IF('Rel Sequencences competences'!G$13&lt;&gt;"","IndicC1",IF('Rel Sequencences competences'!G$14&lt;&gt;"","IndicC2",IF('Rel Sequencences competences'!G$15&lt;&gt;"","IndicD1",IF('Rel Sequencences competences'!G$16&lt;&gt;"","IndicD2",""))))),IF($B$26="IndicB4",IF('Rel Sequencences competences'!G$13&lt;&gt;"","IndicC1",IF('Rel Sequencences competences'!G$14&lt;&gt;"","IndicC2",IF('Rel Sequencences competences'!G$15&lt;&gt;"","IndicD1",IF('Rel Sequencences competences'!G$16&lt;&gt;"","IndicD2","")))),IF($B$26="IndicC1",IF('Rel Sequencences competences'!G$14&lt;&gt;"","IndicC2",IF('Rel Sequencences competences'!G$15&lt;&gt;"","IndicD1",IF('Rel Sequencences competences'!G$16&lt;&gt;"","IndicD2",""))),IF($B$26="IndicC2",IF('Rel Sequencences competences'!G$15&lt;&gt;"","IndicD1",IF('Rel Sequencences competences'!G$16&lt;&gt;"","IndicD2","")),IF($B$26="IndicD1",IF('Rel Sequencences competences'!G$16&lt;&gt;"","IndicD2",""),""))))))))))</f>
        <v/>
      </c>
      <c r="F7" s="302" t="str">
        <f>IF($B$26="IndicA1",IF(OR('Rel Sequencences competences'!H$5&lt;&gt;"",'Rel Sequencences competences'!H$6&lt;&gt;""),"IndicA2",IF('Rel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competences'!H$16&lt;&gt;"","IndicD2","")))))))))),IF($B$26="IndicA2",IF('Rel Sequencences competences'!H$7&lt;&gt;"","IndicA3",IF('Rel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competences'!H$16&lt;&gt;"","IndicD2",""))))))))),IF($B$26="IndicA3",IF('Rel Sequencences competences'!H$8&lt;&gt;"","IndicB1",IF('Rel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competences'!H$16&lt;&gt;"","IndicD2","")))))))),IF($B$26="IndicB1",IF('Rel Sequencences competences'!H$9&lt;&gt;"","IndicB2",IF(OR('Rel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competences'!H$16&lt;&gt;"","IndicD2",""))))))),IF($B$26="IndicB2",IF(OR('Rel Sequencences competences'!H$10&lt;&gt;"",'Rel Sequencences competences'!H$11&lt;&gt;""),"IndicB3",IF('Rel Sequencences competences'!H$12&lt;&gt;"","IndicB4",IF('Rel Sequencences competences'!H$13&lt;&gt;"","IndicC1",IF('Rel Sequencences competences'!H$14&lt;&gt;"","IndicC2",IF('Rel Sequencences competences'!H$15&lt;&gt;"","IndicD1",IF('Rel Sequencences competences'!H$16&lt;&gt;"","IndicD2","")))))),IF($B$26="IndicB3",IF('Rel Sequencences competences'!H$12&lt;&gt;"","IndicB4",IF('Rel Sequencences competences'!H$13&lt;&gt;"","IndicC1",IF('Rel Sequencences competences'!H$14&lt;&gt;"","IndicC2",IF('Rel Sequencences competences'!H$15&lt;&gt;"","IndicD1",IF('Rel Sequencences competences'!H$16&lt;&gt;"","IndicD2",""))))),IF($B$26="IndicB4",IF('Rel Sequencences competences'!H$13&lt;&gt;"","IndicC1",IF('Rel Sequencences competences'!H$14&lt;&gt;"","IndicC2",IF('Rel Sequencences competences'!H$15&lt;&gt;"","IndicD1",IF('Rel Sequencences competences'!H$16&lt;&gt;"","IndicD2","")))),IF($B$26="IndicC1",IF('Rel Sequencences competences'!H$14&lt;&gt;"","IndicC2",IF('Rel Sequencences competences'!H$15&lt;&gt;"","IndicD1",IF('Rel Sequencences competences'!H$16&lt;&gt;"","IndicD2",""))),IF($B$26="IndicC2",IF('Rel Sequencences competences'!H$15&lt;&gt;"","IndicD1",IF('Rel Sequencences competences'!H$16&lt;&gt;"","IndicD2","")),IF($B$26="IndicD1",IF('Rel Sequencences competences'!H$16&lt;&gt;"","IndicD2",""),""))))))))))</f>
        <v/>
      </c>
      <c r="G7" s="302" t="str">
        <f>IF($B$26="IndicA1",IF(OR('Rel Sequencences competences'!I$5&lt;&gt;"",'Rel Sequencences competences'!I$6&lt;&gt;""),"IndicA2",IF('Rel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competences'!I$16&lt;&gt;"","IndicD2","")))))))))),IF($B$26="IndicA2",IF('Rel Sequencences competences'!I$7&lt;&gt;"","IndicA3",IF('Rel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competences'!I$16&lt;&gt;"","IndicD2",""))))))))),IF($B$26="IndicA3",IF('Rel Sequencences competences'!I$8&lt;&gt;"","IndicB1",IF('Rel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competences'!I$16&lt;&gt;"","IndicD2","")))))))),IF($B$26="IndicB1",IF('Rel Sequencences competences'!I$9&lt;&gt;"","IndicB2",IF(OR('Rel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competences'!I$16&lt;&gt;"","IndicD2",""))))))),IF($B$26="IndicB2",IF(OR('Rel Sequencences competences'!I$10&lt;&gt;"",'Rel Sequencences competences'!I$11&lt;&gt;""),"IndicB3",IF('Rel Sequencences competences'!I$12&lt;&gt;"","IndicB4",IF('Rel Sequencences competences'!I$13&lt;&gt;"","IndicC1",IF('Rel Sequencences competences'!I$14&lt;&gt;"","IndicC2",IF('Rel Sequencences competences'!I$15&lt;&gt;"","IndicD1",IF('Rel Sequencences competences'!I$16&lt;&gt;"","IndicD2","")))))),IF($B$26="IndicB3",IF('Rel Sequencences competences'!I$12&lt;&gt;"","IndicB4",IF('Rel Sequencences competences'!I$13&lt;&gt;"","IndicC1",IF('Rel Sequencences competences'!I$14&lt;&gt;"","IndicC2",IF('Rel Sequencences competences'!I$15&lt;&gt;"","IndicD1",IF('Rel Sequencences competences'!I$16&lt;&gt;"","IndicD2",""))))),IF($B$26="IndicB4",IF('Rel Sequencences competences'!I$13&lt;&gt;"","IndicC1",IF('Rel Sequencences competences'!I$14&lt;&gt;"","IndicC2",IF('Rel Sequencences competences'!I$15&lt;&gt;"","IndicD1",IF('Rel Sequencences competences'!I$16&lt;&gt;"","IndicD2","")))),IF($B$26="IndicC1",IF('Rel Sequencences competences'!I$14&lt;&gt;"","IndicC2",IF('Rel Sequencences competences'!I$15&lt;&gt;"","IndicD1",IF('Rel Sequencences competences'!I$16&lt;&gt;"","IndicD2",""))),IF($B$26="IndicC2",IF('Rel Sequencences competences'!I$15&lt;&gt;"","IndicD1",IF('Rel Sequencences competences'!I$16&lt;&gt;"","IndicD2","")),IF($B$26="IndicD1",IF('Rel Sequencences competences'!I$16&lt;&gt;"","IndicD2",""),""))))))))))</f>
        <v/>
      </c>
      <c r="H7" s="302" t="str">
        <f>IF($B$26="IndicA1",IF(OR('Rel Sequencences competences'!J$5&lt;&gt;"",'Rel Sequencences competences'!J$6&lt;&gt;""),"IndicA2",IF('Rel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competences'!J$16&lt;&gt;"","IndicD2","")))))))))),IF($B$26="IndicA2",IF('Rel Sequencences competences'!J$7&lt;&gt;"","IndicA3",IF('Rel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competences'!J$16&lt;&gt;"","IndicD2",""))))))))),IF($B$26="IndicA3",IF('Rel Sequencences competences'!J$8&lt;&gt;"","IndicB1",IF('Rel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competences'!J$16&lt;&gt;"","IndicD2","")))))))),IF($B$26="IndicB1",IF('Rel Sequencences competences'!J$9&lt;&gt;"","IndicB2",IF(OR('Rel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competences'!J$16&lt;&gt;"","IndicD2",""))))))),IF($B$26="IndicB2",IF(OR('Rel Sequencences competences'!J$10&lt;&gt;"",'Rel Sequencences competences'!J$11&lt;&gt;""),"IndicB3",IF('Rel Sequencences competences'!J$12&lt;&gt;"","IndicB4",IF('Rel Sequencences competences'!J$13&lt;&gt;"","IndicC1",IF('Rel Sequencences competences'!J$14&lt;&gt;"","IndicC2",IF('Rel Sequencences competences'!J$15&lt;&gt;"","IndicD1",IF('Rel Sequencences competences'!J$16&lt;&gt;"","IndicD2","")))))),IF($B$26="IndicB3",IF('Rel Sequencences competences'!J$12&lt;&gt;"","IndicB4",IF('Rel Sequencences competences'!J$13&lt;&gt;"","IndicC1",IF('Rel Sequencences competences'!J$14&lt;&gt;"","IndicC2",IF('Rel Sequencences competences'!J$15&lt;&gt;"","IndicD1",IF('Rel Sequencences competences'!J$16&lt;&gt;"","IndicD2",""))))),IF($B$26="IndicB4",IF('Rel Sequencences competences'!J$13&lt;&gt;"","IndicC1",IF('Rel Sequencences competences'!J$14&lt;&gt;"","IndicC2",IF('Rel Sequencences competences'!J$15&lt;&gt;"","IndicD1",IF('Rel Sequencences competences'!J$16&lt;&gt;"","IndicD2","")))),IF($B$26="IndicC1",IF('Rel Sequencences competences'!J$14&lt;&gt;"","IndicC2",IF('Rel Sequencences competences'!J$15&lt;&gt;"","IndicD1",IF('Rel Sequencences competences'!J$16&lt;&gt;"","IndicD2",""))),IF($B$26="IndicC2",IF('Rel Sequencences competences'!J$15&lt;&gt;"","IndicD1",IF('Rel Sequencences competences'!J$16&lt;&gt;"","IndicD2","")),IF($B$26="IndicD1",IF('Rel Sequencences competences'!J$16&lt;&gt;"","IndicD2",""),""))))))))))</f>
        <v/>
      </c>
      <c r="I7" s="302" t="str">
        <f>IF($B$26="IndicA1",IF(OR('Rel Sequencences competences'!K$5&lt;&gt;"",'Rel Sequencences competences'!K$6&lt;&gt;""),"IndicA2",IF('Rel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competences'!K$16&lt;&gt;"","IndicD2","")))))))))),IF($B$26="IndicA2",IF('Rel Sequencences competences'!K$7&lt;&gt;"","IndicA3",IF('Rel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competences'!K$16&lt;&gt;"","IndicD2",""))))))))),IF($B$26="IndicA3",IF('Rel Sequencences competences'!K$8&lt;&gt;"","IndicB1",IF('Rel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competences'!K$16&lt;&gt;"","IndicD2","")))))))),IF($B$26="IndicB1",IF('Rel Sequencences competences'!K$9&lt;&gt;"","IndicB2",IF(OR('Rel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competences'!K$16&lt;&gt;"","IndicD2",""))))))),IF($B$26="IndicB2",IF(OR('Rel Sequencences competences'!K$10&lt;&gt;"",'Rel Sequencences competences'!K$11&lt;&gt;""),"IndicB3",IF('Rel Sequencences competences'!K$12&lt;&gt;"","IndicB4",IF('Rel Sequencences competences'!K$13&lt;&gt;"","IndicC1",IF('Rel Sequencences competences'!K$14&lt;&gt;"","IndicC2",IF('Rel Sequencences competences'!K$15&lt;&gt;"","IndicD1",IF('Rel Sequencences competences'!K$16&lt;&gt;"","IndicD2","")))))),IF($B$26="IndicB3",IF('Rel Sequencences competences'!K$12&lt;&gt;"","IndicB4",IF('Rel Sequencences competences'!K$13&lt;&gt;"","IndicC1",IF('Rel Sequencences competences'!K$14&lt;&gt;"","IndicC2",IF('Rel Sequencences competences'!K$15&lt;&gt;"","IndicD1",IF('Rel Sequencences competences'!K$16&lt;&gt;"","IndicD2",""))))),IF($B$26="IndicB4",IF('Rel Sequencences competences'!K$13&lt;&gt;"","IndicC1",IF('Rel Sequencences competences'!K$14&lt;&gt;"","IndicC2",IF('Rel Sequencences competences'!K$15&lt;&gt;"","IndicD1",IF('Rel Sequencences competences'!K$16&lt;&gt;"","IndicD2","")))),IF($B$26="IndicC1",IF('Rel Sequencences competences'!K$14&lt;&gt;"","IndicC2",IF('Rel Sequencences competences'!K$15&lt;&gt;"","IndicD1",IF('Rel Sequencences competences'!K$16&lt;&gt;"","IndicD2",""))),IF($B$26="IndicC2",IF('Rel Sequencences competences'!K$15&lt;&gt;"","IndicD1",IF('Rel Sequencences competences'!K$16&lt;&gt;"","IndicD2","")),IF($B$26="IndicD1",IF('Rel Sequencences competences'!K$16&lt;&gt;"","IndicD2",""),""))))))))))</f>
        <v/>
      </c>
      <c r="J7" s="302" t="str">
        <f>IF($B$26="IndicA1",IF(OR('Rel Sequencences competences'!L$5&lt;&gt;"",'Rel Sequencences competences'!L$6&lt;&gt;""),"IndicA2",IF('Rel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competences'!L$16&lt;&gt;"","IndicD2","")))))))))),IF($B$26="IndicA2",IF('Rel Sequencences competences'!L$7&lt;&gt;"","IndicA3",IF('Rel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competences'!L$16&lt;&gt;"","IndicD2",""))))))))),IF($B$26="IndicA3",IF('Rel Sequencences competences'!L$8&lt;&gt;"","IndicB1",IF('Rel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competences'!L$16&lt;&gt;"","IndicD2","")))))))),IF($B$26="IndicB1",IF('Rel Sequencences competences'!L$9&lt;&gt;"","IndicB2",IF(OR('Rel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competences'!L$16&lt;&gt;"","IndicD2",""))))))),IF($B$26="IndicB2",IF(OR('Rel Sequencences competences'!L$10&lt;&gt;"",'Rel Sequencences competences'!L$11&lt;&gt;""),"IndicB3",IF('Rel Sequencences competences'!L$12&lt;&gt;"","IndicB4",IF('Rel Sequencences competences'!L$13&lt;&gt;"","IndicC1",IF('Rel Sequencences competences'!L$14&lt;&gt;"","IndicC2",IF('Rel Sequencences competences'!L$15&lt;&gt;"","IndicD1",IF('Rel Sequencences competences'!L$16&lt;&gt;"","IndicD2","")))))),IF($B$26="IndicB3",IF('Rel Sequencences competences'!L$12&lt;&gt;"","IndicB4",IF('Rel Sequencences competences'!L$13&lt;&gt;"","IndicC1",IF('Rel Sequencences competences'!L$14&lt;&gt;"","IndicC2",IF('Rel Sequencences competences'!L$15&lt;&gt;"","IndicD1",IF('Rel Sequencences competences'!L$16&lt;&gt;"","IndicD2",""))))),IF($B$26="IndicB4",IF('Rel Sequencences competences'!L$13&lt;&gt;"","IndicC1",IF('Rel Sequencences competences'!L$14&lt;&gt;"","IndicC2",IF('Rel Sequencences competences'!L$15&lt;&gt;"","IndicD1",IF('Rel Sequencences competences'!L$16&lt;&gt;"","IndicD2","")))),IF($B$26="IndicC1",IF('Rel Sequencences competences'!L$14&lt;&gt;"","IndicC2",IF('Rel Sequencences competences'!L$15&lt;&gt;"","IndicD1",IF('Rel Sequencences competences'!L$16&lt;&gt;"","IndicD2",""))),IF($B$26="IndicC2",IF('Rel Sequencences competences'!L$15&lt;&gt;"","IndicD1",IF('Rel Sequencences competences'!L$16&lt;&gt;"","IndicD2","")),IF($B$26="IndicD1",IF('Rel Sequencences competences'!L$16&lt;&gt;"","IndicD2",""),""))))))))))</f>
        <v/>
      </c>
      <c r="K7" s="302" t="str">
        <f>IF($B$26="IndicA1",IF(OR('Rel Sequencences competences'!M$5&lt;&gt;"",'Rel Sequencences competences'!M$6&lt;&gt;""),"IndicA2",IF('Rel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competences'!M$16&lt;&gt;"","IndicD2","")))))))))),IF($B$26="IndicA2",IF('Rel Sequencences competences'!M$7&lt;&gt;"","IndicA3",IF('Rel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competences'!M$16&lt;&gt;"","IndicD2",""))))))))),IF($B$26="IndicA3",IF('Rel Sequencences competences'!M$8&lt;&gt;"","IndicB1",IF('Rel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competences'!M$16&lt;&gt;"","IndicD2","")))))))),IF($B$26="IndicB1",IF('Rel Sequencences competences'!M$9&lt;&gt;"","IndicB2",IF(OR('Rel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competences'!M$16&lt;&gt;"","IndicD2",""))))))),IF($B$26="IndicB2",IF(OR('Rel Sequencences competences'!M$10&lt;&gt;"",'Rel Sequencences competences'!M$11&lt;&gt;""),"IndicB3",IF('Rel Sequencences competences'!M$12&lt;&gt;"","IndicB4",IF('Rel Sequencences competences'!M$13&lt;&gt;"","IndicC1",IF('Rel Sequencences competences'!M$14&lt;&gt;"","IndicC2",IF('Rel Sequencences competences'!M$15&lt;&gt;"","IndicD1",IF('Rel Sequencences competences'!M$16&lt;&gt;"","IndicD2","")))))),IF($B$26="IndicB3",IF('Rel Sequencences competences'!M$12&lt;&gt;"","IndicB4",IF('Rel Sequencences competences'!M$13&lt;&gt;"","IndicC1",IF('Rel Sequencences competences'!M$14&lt;&gt;"","IndicC2",IF('Rel Sequencences competences'!M$15&lt;&gt;"","IndicD1",IF('Rel Sequencences competences'!M$16&lt;&gt;"","IndicD2",""))))),IF($B$26="IndicB4",IF('Rel Sequencences competences'!M$13&lt;&gt;"","IndicC1",IF('Rel Sequencences competences'!M$14&lt;&gt;"","IndicC2",IF('Rel Sequencences competences'!M$15&lt;&gt;"","IndicD1",IF('Rel Sequencences competences'!M$16&lt;&gt;"","IndicD2","")))),IF($B$26="IndicC1",IF('Rel Sequencences competences'!M$14&lt;&gt;"","IndicC2",IF('Rel Sequencences competences'!M$15&lt;&gt;"","IndicD1",IF('Rel Sequencences competences'!M$16&lt;&gt;"","IndicD2",""))),IF($B$26="IndicC2",IF('Rel Sequencences competences'!M$15&lt;&gt;"","IndicD1",IF('Rel Sequencences competences'!M$16&lt;&gt;"","IndicD2","")),IF($B$26="IndicD1",IF('Rel Sequencences competences'!M$16&lt;&gt;"","IndicD2",""),""))))))))))</f>
        <v/>
      </c>
      <c r="L7" s="302" t="str">
        <f>IF($B$26="IndicA1",IF(OR('Rel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competences'!N$16&lt;&gt;"","IndicD2","")))))),IF($B$26="IndicB3",IF('Rel Sequencences competences'!N$12&lt;&gt;"","IndicB4",IF('Rel Sequencences competences'!N$13&lt;&gt;"","IndicC1",IF('Rel Sequencences competences'!N$14&lt;&gt;"","IndicC2",IF('Rel Sequencences competences'!N$15&lt;&gt;"","IndicD1",IF('Rel Sequencences competences'!N$16&lt;&gt;"","IndicD2",""))))),IF($B$26="IndicB4",IF('Rel Sequencences competences'!N$13&lt;&gt;"","IndicC1",IF('Rel Sequencences competences'!N$14&lt;&gt;"","IndicC2",IF('Rel Sequencences competences'!N$15&lt;&gt;"","IndicD1",IF('Rel Sequencences competences'!N$16&lt;&gt;"","IndicD2","")))),IF($B$26="IndicC1",IF('Rel Sequencences competences'!N$14&lt;&gt;"","IndicC2",IF('Rel Sequencences competences'!N$15&lt;&gt;"","IndicD1",IF('Rel Sequencences competences'!N$16&lt;&gt;"","IndicD2",""))),IF($B$26="IndicC2",IF('Rel Sequencences competences'!N$15&lt;&gt;"","IndicD1",IF('Rel Sequencences competences'!N$16&lt;&gt;"","IndicD2","")),IF($B$26="IndicD1",IF('Rel Sequencences competences'!N$16&lt;&gt;"","IndicD2",""),""))))))))))</f>
        <v/>
      </c>
      <c r="M7" s="302" t="str">
        <f>IF($B$26="IndicA1",IF(OR('Rel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competences'!O$16&lt;&gt;"","IndicD2","")))))),IF($B$26="IndicB3",IF('Rel Sequencences competences'!O$12&lt;&gt;"","IndicB4",IF('Rel Sequencences competences'!O$13&lt;&gt;"","IndicC1",IF('Rel Sequencences competences'!O$14&lt;&gt;"","IndicC2",IF('Rel Sequencences competences'!O$15&lt;&gt;"","IndicD1",IF('Rel Sequencences competences'!O$16&lt;&gt;"","IndicD2",""))))),IF($B$26="IndicB4",IF('Rel Sequencences competences'!O$13&lt;&gt;"","IndicC1",IF('Rel Sequencences competences'!O$14&lt;&gt;"","IndicC2",IF('Rel Sequencences competences'!O$15&lt;&gt;"","IndicD1",IF('Rel Sequencences competences'!O$16&lt;&gt;"","IndicD2","")))),IF($B$26="IndicC1",IF('Rel Sequencences competences'!O$14&lt;&gt;"","IndicC2",IF('Rel Sequencences competences'!O$15&lt;&gt;"","IndicD1",IF('Rel Sequencences competences'!O$16&lt;&gt;"","IndicD2",""))),IF($B$26="IndicC2",IF('Rel Sequencences competences'!O$15&lt;&gt;"","IndicD1",IF('Rel Sequencences competences'!O$16&lt;&gt;"","IndicD2","")),IF($B$26="IndicD1",IF('Rel Sequencences competences'!O$16&lt;&gt;"","IndicD2",""),""))))))))))</f>
        <v/>
      </c>
      <c r="N7" s="302" t="str">
        <f>IF($B$26="IndicA1",IF(OR('Rel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competences'!P$16&lt;&gt;"","IndicD2","")))))),IF($B$26="IndicB3",IF('Rel Sequencences competences'!P$12&lt;&gt;"","IndicB4",IF('Rel Sequencences competences'!P$13&lt;&gt;"","IndicC1",IF('Rel Sequencences competences'!P$14&lt;&gt;"","IndicC2",IF('Rel Sequencences competences'!P$15&lt;&gt;"","IndicD1",IF('Rel Sequencences competences'!P$16&lt;&gt;"","IndicD2",""))))),IF($B$26="IndicB4",IF('Rel Sequencences competences'!P$13&lt;&gt;"","IndicC1",IF('Rel Sequencences competences'!P$14&lt;&gt;"","IndicC2",IF('Rel Sequencences competences'!P$15&lt;&gt;"","IndicD1",IF('Rel Sequencences competences'!P$16&lt;&gt;"","IndicD2","")))),IF($B$26="IndicC1",IF('Rel Sequencences competences'!P$14&lt;&gt;"","IndicC2",IF('Rel Sequencences competences'!P$15&lt;&gt;"","IndicD1",IF('Rel Sequencences competences'!P$16&lt;&gt;"","IndicD2",""))),IF($B$26="IndicC2",IF('Rel Sequencences competences'!P$15&lt;&gt;"","IndicD1",IF('Rel Sequencences competences'!P$16&lt;&gt;"","IndicD2","")),IF($B$26="IndicD1",IF('Rel Sequencences competences'!P$16&lt;&gt;"","IndicD2",""),""))))))))))</f>
        <v/>
      </c>
      <c r="O7" s="302" t="str">
        <f>IF($B$26="IndicA1",IF(OR('Rel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competences'!Q$16&lt;&gt;"","IndicD2","")))))),IF($B$26="IndicB3",IF('Rel Sequencences competences'!Q$12&lt;&gt;"","IndicB4",IF('Rel Sequencences competences'!Q$13&lt;&gt;"","IndicC1",IF('Rel Sequencences competences'!Q$14&lt;&gt;"","IndicC2",IF('Rel Sequencences competences'!Q$15&lt;&gt;"","IndicD1",IF('Rel Sequencences competences'!Q$16&lt;&gt;"","IndicD2",""))))),IF($B$26="IndicB4",IF('Rel Sequencences competences'!Q$13&lt;&gt;"","IndicC1",IF('Rel Sequencences competences'!Q$14&lt;&gt;"","IndicC2",IF('Rel Sequencences competences'!Q$15&lt;&gt;"","IndicD1",IF('Rel Sequencences competences'!Q$16&lt;&gt;"","IndicD2","")))),IF($B$26="IndicC1",IF('Rel Sequencences competences'!Q$14&lt;&gt;"","IndicC2",IF('Rel Sequencences competences'!Q$15&lt;&gt;"","IndicD1",IF('Rel Sequencences competences'!Q$16&lt;&gt;"","IndicD2",""))),IF($B$26="IndicC2",IF('Rel Sequencences competences'!Q$15&lt;&gt;"","IndicD1",IF('Rel Sequencences competences'!Q$16&lt;&gt;"","IndicD2","")),IF($B$26="IndicD1",IF('Rel Sequencences competences'!Q$16&lt;&gt;"","IndicD2",""),""))))))))))</f>
        <v/>
      </c>
      <c r="P7" s="302" t="str">
        <f>IF($B$26="IndicA1",IF(OR('Rel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competences'!R$16&lt;&gt;"","IndicD2","")))))),IF($B$26="IndicB3",IF('Rel Sequencences competences'!R$12&lt;&gt;"","IndicB4",IF('Rel Sequencences competences'!R$13&lt;&gt;"","IndicC1",IF('Rel Sequencences competences'!R$14&lt;&gt;"","IndicC2",IF('Rel Sequencences competences'!R$15&lt;&gt;"","IndicD1",IF('Rel Sequencences competences'!R$16&lt;&gt;"","IndicD2",""))))),IF($B$26="IndicB4",IF('Rel Sequencences competences'!R$13&lt;&gt;"","IndicC1",IF('Rel Sequencences competences'!R$14&lt;&gt;"","IndicC2",IF('Rel Sequencences competences'!R$15&lt;&gt;"","IndicD1",IF('Rel Sequencences competences'!R$16&lt;&gt;"","IndicD2","")))),IF($B$26="IndicC1",IF('Rel Sequencences competences'!R$14&lt;&gt;"","IndicC2",IF('Rel Sequencences competences'!R$15&lt;&gt;"","IndicD1",IF('Rel Sequencences competences'!R$16&lt;&gt;"","IndicD2",""))),IF($B$26="IndicC2",IF('Rel Sequencences competences'!R$15&lt;&gt;"","IndicD1",IF('Rel Sequencences competences'!R$16&lt;&gt;"","IndicD2","")),IF($B$26="IndicD1",IF('Rel Sequencences competences'!R$16&lt;&gt;"","IndicD2",""),""))))))))))</f>
        <v/>
      </c>
      <c r="Q7" s="302" t="str">
        <f>IF($B$26="IndicA1",IF(OR('Rel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competences'!S$16&lt;&gt;"","IndicD2","")))))),IF($B$26="IndicB3",IF('Rel Sequencences competences'!S$12&lt;&gt;"","IndicB4",IF('Rel Sequencences competences'!S$13&lt;&gt;"","IndicC1",IF('Rel Sequencences competences'!S$14&lt;&gt;"","IndicC2",IF('Rel Sequencences competences'!S$15&lt;&gt;"","IndicD1",IF('Rel Sequencences competences'!S$16&lt;&gt;"","IndicD2",""))))),IF($B$26="IndicB4",IF('Rel Sequencences competences'!S$13&lt;&gt;"","IndicC1",IF('Rel Sequencences competences'!S$14&lt;&gt;"","IndicC2",IF('Rel Sequencences competences'!S$15&lt;&gt;"","IndicD1",IF('Rel Sequencences competences'!S$16&lt;&gt;"","IndicD2","")))),IF($B$26="IndicC1",IF('Rel Sequencences competences'!S$14&lt;&gt;"","IndicC2",IF('Rel Sequencences competences'!S$15&lt;&gt;"","IndicD1",IF('Rel Sequencences competences'!S$16&lt;&gt;"","IndicD2",""))),IF($B$26="IndicC2",IF('Rel Sequencences competences'!S$15&lt;&gt;"","IndicD1",IF('Rel Sequencences competences'!S$16&lt;&gt;"","IndicD2","")),IF($B$26="IndicD1",IF('Rel Sequencences competences'!S$16&lt;&gt;"","IndicD2",""),""))))))))))</f>
        <v/>
      </c>
      <c r="R7" s="302" t="str">
        <f>IF($B$26="IndicA1",IF(OR('Rel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competences'!T$16&lt;&gt;"","IndicD2","")))))),IF($B$26="IndicB3",IF('Rel Sequencences competences'!T$12&lt;&gt;"","IndicB4",IF('Rel Sequencences competences'!T$13&lt;&gt;"","IndicC1",IF('Rel Sequencences competences'!T$14&lt;&gt;"","IndicC2",IF('Rel Sequencences competences'!T$15&lt;&gt;"","IndicD1",IF('Rel Sequencences competences'!T$16&lt;&gt;"","IndicD2",""))))),IF($B$26="IndicB4",IF('Rel Sequencences competences'!T$13&lt;&gt;"","IndicC1",IF('Rel Sequencences competences'!T$14&lt;&gt;"","IndicC2",IF('Rel Sequencences competences'!T$15&lt;&gt;"","IndicD1",IF('Rel Sequencences competences'!T$16&lt;&gt;"","IndicD2","")))),IF($B$26="IndicC1",IF('Rel Sequencences competences'!T$14&lt;&gt;"","IndicC2",IF('Rel Sequencences competences'!T$15&lt;&gt;"","IndicD1",IF('Rel Sequencences competences'!T$16&lt;&gt;"","IndicD2",""))),IF($B$26="IndicC2",IF('Rel Sequencences competences'!T$15&lt;&gt;"","IndicD1",IF('Rel Sequencences competences'!T$16&lt;&gt;"","IndicD2","")),IF($B$26="IndicD1",IF('Rel Sequencences competences'!T$16&lt;&gt;"","IndicD2",""),""))))))))))</f>
        <v/>
      </c>
      <c r="S7" s="302" t="str">
        <f>IF($B$26="IndicA1",IF(OR('Rel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competences'!U$16&lt;&gt;"","IndicD2","")))))),IF($B$26="IndicB3",IF('Rel Sequencences competences'!U$12&lt;&gt;"","IndicB4",IF('Rel Sequencences competences'!U$13&lt;&gt;"","IndicC1",IF('Rel Sequencences competences'!U$14&lt;&gt;"","IndicC2",IF('Rel Sequencences competences'!U$15&lt;&gt;"","IndicD1",IF('Rel Sequencences competences'!U$16&lt;&gt;"","IndicD2",""))))),IF($B$26="IndicB4",IF('Rel Sequencences competences'!U$13&lt;&gt;"","IndicC1",IF('Rel Sequencences competences'!U$14&lt;&gt;"","IndicC2",IF('Rel Sequencences competences'!U$15&lt;&gt;"","IndicD1",IF('Rel Sequencences competences'!U$16&lt;&gt;"","IndicD2","")))),IF($B$26="IndicC1",IF('Rel Sequencences competences'!U$14&lt;&gt;"","IndicC2",IF('Rel Sequencences competences'!U$15&lt;&gt;"","IndicD1",IF('Rel Sequencences competences'!U$16&lt;&gt;"","IndicD2",""))),IF($B$26="IndicC2",IF('Rel Sequencences competences'!U$15&lt;&gt;"","IndicD1",IF('Rel Sequencences competences'!U$16&lt;&gt;"","IndicD2","")),IF($B$26="IndicD1",IF('Rel Sequencences competences'!U$16&lt;&gt;"","IndicD2",""),""))))))))))</f>
        <v/>
      </c>
      <c r="T7" s="302" t="str">
        <f>IF($B$26="IndicA1",IF(OR('Rel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competences'!V$16&lt;&gt;"","IndicD2","")))))),IF($B$26="IndicB3",IF('Rel Sequencences competences'!V$12&lt;&gt;"","IndicB4",IF('Rel Sequencences competences'!V$13&lt;&gt;"","IndicC1",IF('Rel Sequencences competences'!V$14&lt;&gt;"","IndicC2",IF('Rel Sequencences competences'!V$15&lt;&gt;"","IndicD1",IF('Rel Sequencences competences'!V$16&lt;&gt;"","IndicD2",""))))),IF($B$26="IndicB4",IF('Rel Sequencences competences'!V$13&lt;&gt;"","IndicC1",IF('Rel Sequencences competences'!V$14&lt;&gt;"","IndicC2",IF('Rel Sequencences competences'!V$15&lt;&gt;"","IndicD1",IF('Rel Sequencences competences'!V$16&lt;&gt;"","IndicD2","")))),IF($B$26="IndicC1",IF('Rel Sequencences competences'!V$14&lt;&gt;"","IndicC2",IF('Rel Sequencences competences'!V$15&lt;&gt;"","IndicD1",IF('Rel Sequencences competences'!V$16&lt;&gt;"","IndicD2",""))),IF($B$26="IndicC2",IF('Rel Sequencences competences'!V$15&lt;&gt;"","IndicD1",IF('Rel Sequencences competences'!V$16&lt;&gt;"","IndicD2","")),IF($B$26="IndicD1",IF('Rel Sequencences competences'!V$16&lt;&gt;"","IndicD2",""),""))))))))))</f>
        <v/>
      </c>
      <c r="U7" s="302" t="str">
        <f>IF($B$26="IndicA1",IF(OR('Rel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competences'!W$16&lt;&gt;"","IndicD2","")))))),IF($B$26="IndicB3",IF('Rel Sequencences competences'!W$12&lt;&gt;"","IndicB4",IF('Rel Sequencences competences'!W$13&lt;&gt;"","IndicC1",IF('Rel Sequencences competences'!W$14&lt;&gt;"","IndicC2",IF('Rel Sequencences competences'!W$15&lt;&gt;"","IndicD1",IF('Rel Sequencences competences'!W$16&lt;&gt;"","IndicD2",""))))),IF($B$26="IndicB4",IF('Rel Sequencences competences'!W$13&lt;&gt;"","IndicC1",IF('Rel Sequencences competences'!W$14&lt;&gt;"","IndicC2",IF('Rel Sequencences competences'!W$15&lt;&gt;"","IndicD1",IF('Rel Sequencences competences'!W$16&lt;&gt;"","IndicD2","")))),IF($B$26="IndicC1",IF('Rel Sequencences competences'!W$14&lt;&gt;"","IndicC2",IF('Rel Sequencences competences'!W$15&lt;&gt;"","IndicD1",IF('Rel Sequencences competences'!W$16&lt;&gt;"","IndicD2",""))),IF($B$26="IndicC2",IF('Rel Sequencences competences'!W$15&lt;&gt;"","IndicD1",IF('Rel Sequencences competences'!W$16&lt;&gt;"","IndicD2","")),IF($B$26="IndicD1",IF('Rel Sequencences competences'!W$16&lt;&gt;"","IndicD2",""),""))))))))))</f>
        <v/>
      </c>
    </row>
    <row r="8" spans="1:21">
      <c r="A8" t="s">
        <v>641</v>
      </c>
      <c r="B8" s="302" t="str">
        <f>IF($B26="IndicA1",IF(OR('Rel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competences'!N$16&lt;&gt;"","IndicD2","")))))),IF($B26="IndicB3",IF('Rel Sequencences competences'!N$12&lt;&gt;"","IndicB4",IF('Rel Sequencences competences'!N$13&lt;&gt;"","IndicC1",IF('Rel Sequencences competences'!N$14&lt;&gt;"","IndicC2",IF('Rel Sequencences competences'!N$15&lt;&gt;"","IndicD1",IF('Rel Sequencences competences'!N$16&lt;&gt;"","IndicD2",""))))),IF($B26="IndicB4",IF('Rel Sequencences competences'!N$13&lt;&gt;"","IndicC1",IF('Rel Sequencences competences'!N$14&lt;&gt;"","IndicC2",IF('Rel Sequencences competences'!N$15&lt;&gt;"","IndicD1",IF('Rel Sequencences competences'!N$16&lt;&gt;"","IndicD2","")))),IF($B26="IndicC1",IF('Rel Sequencences competences'!N$14&lt;&gt;"","IndicC2",IF('Rel Sequencences competences'!N$15&lt;&gt;"","IndicD1",IF('Rel Sequencences competences'!N$16&lt;&gt;"","IndicD2",""))),IF($B26="IndicC2",IF('Rel Sequencences competences'!N$15&lt;&gt;"","IndicD1",IF('Rel Sequencences competences'!N$16&lt;&gt;"","IndicD2","")),IF($B26="IndicD1",IF('Rel Sequencences competences'!N$16&lt;&gt;"","IndicD2",""),""))))))))))</f>
        <v/>
      </c>
      <c r="C8" s="302" t="str">
        <f>IF($B26="IndicA1",IF(OR('Rel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competences'!O$16&lt;&gt;"","IndicD2","")))))),IF($B26="IndicB3",IF('Rel Sequencences competences'!O$12&lt;&gt;"","IndicB4",IF('Rel Sequencences competences'!O$13&lt;&gt;"","IndicC1",IF('Rel Sequencences competences'!O$14&lt;&gt;"","IndicC2",IF('Rel Sequencences competences'!O$15&lt;&gt;"","IndicD1",IF('Rel Sequencences competences'!O$16&lt;&gt;"","IndicD2",""))))),IF($B26="IndicB4",IF('Rel Sequencences competences'!O$13&lt;&gt;"","IndicC1",IF('Rel Sequencences competences'!O$14&lt;&gt;"","IndicC2",IF('Rel Sequencences competences'!O$15&lt;&gt;"","IndicD1",IF('Rel Sequencences competences'!O$16&lt;&gt;"","IndicD2","")))),IF($B26="IndicC1",IF('Rel Sequencences competences'!O$14&lt;&gt;"","IndicC2",IF('Rel Sequencences competences'!O$15&lt;&gt;"","IndicD1",IF('Rel Sequencences competences'!O$16&lt;&gt;"","IndicD2",""))),IF($B26="IndicC2",IF('Rel Sequencences competences'!O$15&lt;&gt;"","IndicD1",IF('Rel Sequencences competences'!O$16&lt;&gt;"","IndicD2","")),IF($B26="IndicD1",IF('Rel Sequencences competences'!O$16&lt;&gt;"","IndicD2",""),""))))))))))</f>
        <v/>
      </c>
      <c r="D8" s="302" t="str">
        <f>IF($B26="IndicA1",IF(OR('Rel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competences'!P$16&lt;&gt;"","IndicD2","")))))),IF($B26="IndicB3",IF('Rel Sequencences competences'!P$12&lt;&gt;"","IndicB4",IF('Rel Sequencences competences'!P$13&lt;&gt;"","IndicC1",IF('Rel Sequencences competences'!P$14&lt;&gt;"","IndicC2",IF('Rel Sequencences competences'!P$15&lt;&gt;"","IndicD1",IF('Rel Sequencences competences'!P$16&lt;&gt;"","IndicD2",""))))),IF($B26="IndicB4",IF('Rel Sequencences competences'!P$13&lt;&gt;"","IndicC1",IF('Rel Sequencences competences'!P$14&lt;&gt;"","IndicC2",IF('Rel Sequencences competences'!P$15&lt;&gt;"","IndicD1",IF('Rel Sequencences competences'!P$16&lt;&gt;"","IndicD2","")))),IF($B26="IndicC1",IF('Rel Sequencences competences'!P$14&lt;&gt;"","IndicC2",IF('Rel Sequencences competences'!P$15&lt;&gt;"","IndicD1",IF('Rel Sequencences competences'!P$16&lt;&gt;"","IndicD2",""))),IF($B26="IndicC2",IF('Rel Sequencences competences'!P$15&lt;&gt;"","IndicD1",IF('Rel Sequencences competences'!P$16&lt;&gt;"","IndicD2","")),IF($B26="IndicD1",IF('Rel Sequencences competences'!P$16&lt;&gt;"","IndicD2",""),""))))))))))</f>
        <v/>
      </c>
      <c r="E8" s="302" t="str">
        <f>IF($B26="IndicA1",IF(OR('Rel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competences'!Q$16&lt;&gt;"","IndicD2","")))))),IF($B26="IndicB3",IF('Rel Sequencences competences'!Q$12&lt;&gt;"","IndicB4",IF('Rel Sequencences competences'!Q$13&lt;&gt;"","IndicC1",IF('Rel Sequencences competences'!Q$14&lt;&gt;"","IndicC2",IF('Rel Sequencences competences'!Q$15&lt;&gt;"","IndicD1",IF('Rel Sequencences competences'!Q$16&lt;&gt;"","IndicD2",""))))),IF($B26="IndicB4",IF('Rel Sequencences competences'!Q$13&lt;&gt;"","IndicC1",IF('Rel Sequencences competences'!Q$14&lt;&gt;"","IndicC2",IF('Rel Sequencences competences'!Q$15&lt;&gt;"","IndicD1",IF('Rel Sequencences competences'!Q$16&lt;&gt;"","IndicD2","")))),IF($B26="IndicC1",IF('Rel Sequencences competences'!Q$14&lt;&gt;"","IndicC2",IF('Rel Sequencences competences'!Q$15&lt;&gt;"","IndicD1",IF('Rel Sequencences competences'!Q$16&lt;&gt;"","IndicD2",""))),IF($B26="IndicC2",IF('Rel Sequencences competences'!Q$15&lt;&gt;"","IndicD1",IF('Rel Sequencences competences'!Q$16&lt;&gt;"","IndicD2","")),IF($B26="IndicD1",IF('Rel Sequencences competences'!Q$16&lt;&gt;"","IndicD2",""),""))))))))))</f>
        <v/>
      </c>
      <c r="F8" s="302" t="str">
        <f>IF($B26="IndicA1",IF(OR('Rel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competences'!R$16&lt;&gt;"","IndicD2","")))))),IF($B26="IndicB3",IF('Rel Sequencences competences'!R$12&lt;&gt;"","IndicB4",IF('Rel Sequencences competences'!R$13&lt;&gt;"","IndicC1",IF('Rel Sequencences competences'!R$14&lt;&gt;"","IndicC2",IF('Rel Sequencences competences'!R$15&lt;&gt;"","IndicD1",IF('Rel Sequencences competences'!R$16&lt;&gt;"","IndicD2",""))))),IF($B26="IndicB4",IF('Rel Sequencences competences'!R$13&lt;&gt;"","IndicC1",IF('Rel Sequencences competences'!R$14&lt;&gt;"","IndicC2",IF('Rel Sequencences competences'!R$15&lt;&gt;"","IndicD1",IF('Rel Sequencences competences'!R$16&lt;&gt;"","IndicD2","")))),IF($B26="IndicC1",IF('Rel Sequencences competences'!R$14&lt;&gt;"","IndicC2",IF('Rel Sequencences competences'!R$15&lt;&gt;"","IndicD1",IF('Rel Sequencences competences'!R$16&lt;&gt;"","IndicD2",""))),IF($B26="IndicC2",IF('Rel Sequencences competences'!R$15&lt;&gt;"","IndicD1",IF('Rel Sequencences competences'!R$16&lt;&gt;"","IndicD2","")),IF($B26="IndicD1",IF('Rel Sequencences competences'!R$16&lt;&gt;"","IndicD2",""),""))))))))))</f>
        <v/>
      </c>
      <c r="G8" s="302" t="str">
        <f>IF($B26="IndicA1",IF(OR('Rel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competences'!S$16&lt;&gt;"","IndicD2","")))))),IF($B26="IndicB3",IF('Rel Sequencences competences'!S$12&lt;&gt;"","IndicB4",IF('Rel Sequencences competences'!S$13&lt;&gt;"","IndicC1",IF('Rel Sequencences competences'!S$14&lt;&gt;"","IndicC2",IF('Rel Sequencences competences'!S$15&lt;&gt;"","IndicD1",IF('Rel Sequencences competences'!S$16&lt;&gt;"","IndicD2",""))))),IF($B26="IndicB4",IF('Rel Sequencences competences'!S$13&lt;&gt;"","IndicC1",IF('Rel Sequencences competences'!S$14&lt;&gt;"","IndicC2",IF('Rel Sequencences competences'!S$15&lt;&gt;"","IndicD1",IF('Rel Sequencences competences'!S$16&lt;&gt;"","IndicD2","")))),IF($B26="IndicC1",IF('Rel Sequencences competences'!S$14&lt;&gt;"","IndicC2",IF('Rel Sequencences competences'!S$15&lt;&gt;"","IndicD1",IF('Rel Sequencences competences'!S$16&lt;&gt;"","IndicD2",""))),IF($B26="IndicC2",IF('Rel Sequencences competences'!S$15&lt;&gt;"","IndicD1",IF('Rel Sequencences competences'!S$16&lt;&gt;"","IndicD2","")),IF($B26="IndicD1",IF('Rel Sequencences competences'!S$16&lt;&gt;"","IndicD2",""),""))))))))))</f>
        <v/>
      </c>
      <c r="H8" s="302" t="str">
        <f>IF($B26="IndicA1",IF(OR('Rel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competences'!T$16&lt;&gt;"","IndicD2","")))))),IF($B26="IndicB3",IF('Rel Sequencences competences'!T$12&lt;&gt;"","IndicB4",IF('Rel Sequencences competences'!T$13&lt;&gt;"","IndicC1",IF('Rel Sequencences competences'!T$14&lt;&gt;"","IndicC2",IF('Rel Sequencences competences'!T$15&lt;&gt;"","IndicD1",IF('Rel Sequencences competences'!T$16&lt;&gt;"","IndicD2",""))))),IF($B26="IndicB4",IF('Rel Sequencences competences'!T$13&lt;&gt;"","IndicC1",IF('Rel Sequencences competences'!T$14&lt;&gt;"","IndicC2",IF('Rel Sequencences competences'!T$15&lt;&gt;"","IndicD1",IF('Rel Sequencences competences'!T$16&lt;&gt;"","IndicD2","")))),IF($B26="IndicC1",IF('Rel Sequencences competences'!T$14&lt;&gt;"","IndicC2",IF('Rel Sequencences competences'!T$15&lt;&gt;"","IndicD1",IF('Rel Sequencences competences'!T$16&lt;&gt;"","IndicD2",""))),IF($B26="IndicC2",IF('Rel Sequencences competences'!T$15&lt;&gt;"","IndicD1",IF('Rel Sequencences competences'!T$16&lt;&gt;"","IndicD2","")),IF($B26="IndicD1",IF('Rel Sequencences competences'!T$16&lt;&gt;"","IndicD2",""),""))))))))))</f>
        <v/>
      </c>
      <c r="I8" s="302" t="str">
        <f>IF($B26="IndicA1",IF(OR('Rel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competences'!U$16&lt;&gt;"","IndicD2","")))))),IF($B26="IndicB3",IF('Rel Sequencences competences'!U$12&lt;&gt;"","IndicB4",IF('Rel Sequencences competences'!U$13&lt;&gt;"","IndicC1",IF('Rel Sequencences competences'!U$14&lt;&gt;"","IndicC2",IF('Rel Sequencences competences'!U$15&lt;&gt;"","IndicD1",IF('Rel Sequencences competences'!U$16&lt;&gt;"","IndicD2",""))))),IF($B26="IndicB4",IF('Rel Sequencences competences'!U$13&lt;&gt;"","IndicC1",IF('Rel Sequencences competences'!U$14&lt;&gt;"","IndicC2",IF('Rel Sequencences competences'!U$15&lt;&gt;"","IndicD1",IF('Rel Sequencences competences'!U$16&lt;&gt;"","IndicD2","")))),IF($B26="IndicC1",IF('Rel Sequencences competences'!U$14&lt;&gt;"","IndicC2",IF('Rel Sequencences competences'!U$15&lt;&gt;"","IndicD1",IF('Rel Sequencences competences'!U$16&lt;&gt;"","IndicD2",""))),IF($B26="IndicC2",IF('Rel Sequencences competences'!U$15&lt;&gt;"","IndicD1",IF('Rel Sequencences competences'!U$16&lt;&gt;"","IndicD2","")),IF($B26="IndicD1",IF('Rel Sequencences competences'!U$16&lt;&gt;"","IndicD2",""),""))))))))))</f>
        <v/>
      </c>
      <c r="J8" s="302" t="str">
        <f>IF($B26="IndicA1",IF(OR('Rel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competences'!V$16&lt;&gt;"","IndicD2","")))))),IF($B26="IndicB3",IF('Rel Sequencences competences'!V$12&lt;&gt;"","IndicB4",IF('Rel Sequencences competences'!V$13&lt;&gt;"","IndicC1",IF('Rel Sequencences competences'!V$14&lt;&gt;"","IndicC2",IF('Rel Sequencences competences'!V$15&lt;&gt;"","IndicD1",IF('Rel Sequencences competences'!V$16&lt;&gt;"","IndicD2",""))))),IF($B26="IndicB4",IF('Rel Sequencences competences'!V$13&lt;&gt;"","IndicC1",IF('Rel Sequencences competences'!V$14&lt;&gt;"","IndicC2",IF('Rel Sequencences competences'!V$15&lt;&gt;"","IndicD1",IF('Rel Sequencences competences'!V$16&lt;&gt;"","IndicD2","")))),IF($B26="IndicC1",IF('Rel Sequencences competences'!V$14&lt;&gt;"","IndicC2",IF('Rel Sequencences competences'!V$15&lt;&gt;"","IndicD1",IF('Rel Sequencences competences'!V$16&lt;&gt;"","IndicD2",""))),IF($B26="IndicC2",IF('Rel Sequencences competences'!V$15&lt;&gt;"","IndicD1",IF('Rel Sequencences competences'!V$16&lt;&gt;"","IndicD2","")),IF($B26="IndicD1",IF('Rel Sequencences competences'!V$16&lt;&gt;"","IndicD2",""),""))))))))))</f>
        <v/>
      </c>
      <c r="K8" s="302" t="str">
        <f>IF($B26="IndicA1",IF(OR('Rel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competences'!W$16&lt;&gt;"","IndicD2","")))))),IF($B26="IndicB3",IF('Rel Sequencences competences'!W$12&lt;&gt;"","IndicB4",IF('Rel Sequencences competences'!W$13&lt;&gt;"","IndicC1",IF('Rel Sequencences competences'!W$14&lt;&gt;"","IndicC2",IF('Rel Sequencences competences'!W$15&lt;&gt;"","IndicD1",IF('Rel Sequencences competences'!W$16&lt;&gt;"","IndicD2",""))))),IF($B26="IndicB4",IF('Rel Sequencences competences'!W$13&lt;&gt;"","IndicC1",IF('Rel Sequencences competences'!W$14&lt;&gt;"","IndicC2",IF('Rel Sequencences competences'!W$15&lt;&gt;"","IndicD1",IF('Rel Sequencences competences'!W$16&lt;&gt;"","IndicD2","")))),IF($B26="IndicC1",IF('Rel Sequencences competences'!W$14&lt;&gt;"","IndicC2",IF('Rel Sequencences competences'!W$15&lt;&gt;"","IndicD1",IF('Rel Sequencences competences'!W$16&lt;&gt;"","IndicD2",""))),IF($B26="IndicC2",IF('Rel Sequencences competences'!W$15&lt;&gt;"","IndicD1",IF('Rel Sequencences competences'!W$16&lt;&gt;"","IndicD2","")),IF($B26="IndicD1",IF('Rel Sequencences competences'!W$16&lt;&gt;"","IndicD2",""),""))))))))))</f>
        <v/>
      </c>
    </row>
    <row r="9" spans="1:21">
      <c r="A9" t="s">
        <v>642</v>
      </c>
      <c r="B9"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0" spans="1:21">
      <c r="A10" t="s">
        <v>643</v>
      </c>
      <c r="B10"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1" spans="1:21">
      <c r="A11" t="s">
        <v>644</v>
      </c>
      <c r="B11"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2" spans="1:21">
      <c r="A12" t="s">
        <v>645</v>
      </c>
      <c r="B12"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3" spans="1:21">
      <c r="A13" t="s">
        <v>646</v>
      </c>
      <c r="B13"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4" spans="1:21">
      <c r="A14" t="s">
        <v>647</v>
      </c>
      <c r="B14"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5" spans="1:21">
      <c r="A15" t="s">
        <v>648</v>
      </c>
      <c r="B15"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row r="16" spans="1:21">
      <c r="A16" t="s">
        <v>649</v>
      </c>
      <c r="B16" s="302" t="str">
        <f>IF('Ssi 1-1'!$B$26="IndicA1",IF(OR('Rel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13" zoomScale="115" zoomScaleNormal="115" workbookViewId="0">
      <selection activeCell="L83" sqref="L83"/>
    </sheetView>
  </sheetViews>
  <sheetFormatPr baseColWidth="10" defaultRowHeight="15"/>
  <cols>
    <col min="1" max="1" width="10.140625" customWidth="1"/>
    <col min="2" max="10" width="12.7109375" customWidth="1"/>
    <col min="11" max="11" width="6.28515625" customWidth="1"/>
    <col min="12" max="12" width="5.85546875" customWidth="1"/>
    <col min="13" max="13" width="6.85546875" customWidth="1"/>
    <col min="14" max="14" width="7" customWidth="1"/>
    <col min="15" max="15" width="6.28515625" customWidth="1"/>
  </cols>
  <sheetData>
    <row r="1" spans="1:15" ht="28.5" customHeight="1" thickBot="1">
      <c r="A1" s="644" t="s">
        <v>302</v>
      </c>
      <c r="B1" s="645"/>
      <c r="C1" s="311" t="str">
        <f>'Rel Connaissances Sequences '!M3</f>
        <v>SsiT-1</v>
      </c>
      <c r="D1" s="646" t="str">
        <f>'Rel Connaissances Sequences '!M1</f>
        <v>Pourquoi ça résiste ?</v>
      </c>
      <c r="E1" s="647"/>
      <c r="F1" s="647"/>
      <c r="G1" s="647"/>
      <c r="H1" s="647"/>
      <c r="I1" s="647"/>
      <c r="J1" s="648"/>
      <c r="K1" s="549" t="s">
        <v>631</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3</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24</v>
      </c>
      <c r="E6" s="229" t="s">
        <v>306</v>
      </c>
      <c r="F6" s="659"/>
      <c r="G6" s="660"/>
      <c r="H6" s="660"/>
      <c r="I6" s="660"/>
      <c r="J6" s="661"/>
      <c r="K6" s="552"/>
      <c r="L6" s="553"/>
      <c r="M6" s="553"/>
      <c r="N6" s="553"/>
      <c r="O6" s="554"/>
    </row>
    <row r="7" spans="1:15" ht="15" customHeight="1">
      <c r="A7" s="652"/>
      <c r="B7" s="571" t="s">
        <v>307</v>
      </c>
      <c r="C7" s="572"/>
      <c r="D7" s="231">
        <f>D5*D3</f>
        <v>12</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12</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Formules'!L2</f>
        <v xml:space="preserve">A1 Analyser le besoin   
A2 Analyser le système
B1 Identifier et caractériser les grandeurs agissant sur un système
B2 Proposer ou justifier un modèle
</v>
      </c>
      <c r="C10" s="578"/>
      <c r="D10" s="578"/>
      <c r="E10" s="578"/>
      <c r="F10" s="578" t="str">
        <f>'Suivi de Formules'!L3</f>
        <v xml:space="preserve">B3 Résoudre et Simuler
B4 Valider un modèle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Formules'!L4</f>
        <v xml:space="preserve">Analyse fonctionnelle externe, Expression fonctionnelle du besoin.
Action mécanique
</v>
      </c>
      <c r="C12" s="581"/>
      <c r="D12" s="581"/>
      <c r="E12" s="581"/>
      <c r="F12" s="581" t="str">
        <f>'Suivi de Formules'!L5</f>
        <v xml:space="preserve">Comportement du solide déformable
Matériaux
Modèle de matériau
</v>
      </c>
      <c r="G12" s="581"/>
      <c r="H12" s="581"/>
      <c r="I12" s="581"/>
      <c r="J12" s="582"/>
    </row>
    <row r="13" spans="1:15">
      <c r="A13" s="426"/>
      <c r="B13" s="638" t="s">
        <v>311</v>
      </c>
      <c r="C13" s="639"/>
      <c r="D13" s="639"/>
      <c r="E13" s="639"/>
      <c r="F13" s="639"/>
      <c r="G13" s="639"/>
      <c r="H13" s="639"/>
      <c r="I13" s="639"/>
      <c r="J13" s="640"/>
    </row>
    <row r="14" spans="1:15" ht="24">
      <c r="A14" s="400"/>
      <c r="B14" s="339" t="s">
        <v>431</v>
      </c>
      <c r="C14" s="303" t="s">
        <v>432</v>
      </c>
      <c r="D14" s="303" t="s">
        <v>429</v>
      </c>
      <c r="E14" s="303" t="s">
        <v>428</v>
      </c>
      <c r="F14" s="303" t="s">
        <v>432</v>
      </c>
      <c r="G14" s="303" t="s">
        <v>428</v>
      </c>
      <c r="H14" s="303" t="s">
        <v>430</v>
      </c>
      <c r="I14" s="303" t="s">
        <v>437</v>
      </c>
      <c r="J14" s="304"/>
    </row>
    <row r="15" spans="1:15">
      <c r="A15" s="401" t="s">
        <v>312</v>
      </c>
      <c r="B15" s="399" t="s">
        <v>478</v>
      </c>
      <c r="C15" s="303" t="s">
        <v>436</v>
      </c>
      <c r="D15" s="303" t="s">
        <v>464</v>
      </c>
      <c r="E15" s="303" t="s">
        <v>436</v>
      </c>
      <c r="F15" s="303" t="s">
        <v>436</v>
      </c>
      <c r="G15" s="303" t="s">
        <v>433</v>
      </c>
      <c r="H15" s="303" t="s">
        <v>478</v>
      </c>
      <c r="I15" s="303" t="s">
        <v>478</v>
      </c>
      <c r="J15" s="304"/>
    </row>
    <row r="16" spans="1:15" ht="120">
      <c r="A16" s="401" t="s">
        <v>313</v>
      </c>
      <c r="B16" s="399" t="s">
        <v>623</v>
      </c>
      <c r="C16" s="303" t="s">
        <v>624</v>
      </c>
      <c r="D16" s="303" t="s">
        <v>625</v>
      </c>
      <c r="E16" s="303" t="s">
        <v>626</v>
      </c>
      <c r="F16" s="303" t="s">
        <v>627</v>
      </c>
      <c r="G16" s="303" t="s">
        <v>628</v>
      </c>
      <c r="H16" s="303" t="s">
        <v>629</v>
      </c>
      <c r="I16" s="303" t="s">
        <v>619</v>
      </c>
      <c r="J16" s="304"/>
    </row>
    <row r="17" spans="1:10">
      <c r="A17" s="401" t="s">
        <v>314</v>
      </c>
      <c r="B17" s="399" t="s">
        <v>249</v>
      </c>
      <c r="C17" s="303" t="s">
        <v>249</v>
      </c>
      <c r="D17" s="303" t="s">
        <v>434</v>
      </c>
      <c r="E17" s="303" t="s">
        <v>249</v>
      </c>
      <c r="F17" s="303" t="s">
        <v>249</v>
      </c>
      <c r="G17" s="303" t="s">
        <v>249</v>
      </c>
      <c r="H17" s="303" t="s">
        <v>249</v>
      </c>
      <c r="I17" s="303" t="s">
        <v>249</v>
      </c>
      <c r="J17" s="304"/>
    </row>
    <row r="18" spans="1:10">
      <c r="A18" s="401" t="s">
        <v>315</v>
      </c>
      <c r="B18" s="399"/>
      <c r="C18" s="303"/>
      <c r="D18" s="303"/>
      <c r="E18" s="303"/>
      <c r="F18" s="303"/>
      <c r="G18" s="303"/>
      <c r="H18" s="303"/>
      <c r="I18" s="303"/>
      <c r="J18" s="304"/>
    </row>
    <row r="19" spans="1:10">
      <c r="A19" s="401" t="s">
        <v>316</v>
      </c>
      <c r="B19" s="399"/>
      <c r="C19" s="303"/>
      <c r="D19" s="303"/>
      <c r="E19" s="303"/>
      <c r="F19" s="303"/>
      <c r="G19" s="303"/>
      <c r="H19" s="303"/>
      <c r="I19" s="303"/>
      <c r="J19" s="304"/>
    </row>
    <row r="20" spans="1:10">
      <c r="A20" s="401" t="s">
        <v>317</v>
      </c>
      <c r="B20" s="339"/>
      <c r="C20" s="303"/>
      <c r="D20" s="303" t="s">
        <v>480</v>
      </c>
      <c r="E20" s="303"/>
      <c r="F20" s="303"/>
      <c r="G20" s="303"/>
      <c r="H20" s="303"/>
      <c r="I20" s="303"/>
      <c r="J20" s="304"/>
    </row>
    <row r="21" spans="1:10" ht="24">
      <c r="A21" s="401" t="s">
        <v>318</v>
      </c>
      <c r="B21" s="339"/>
      <c r="C21" s="303"/>
      <c r="D21" s="303" t="s">
        <v>630</v>
      </c>
      <c r="E21" s="303"/>
      <c r="F21" s="303"/>
      <c r="G21" s="303"/>
      <c r="H21" s="303"/>
      <c r="I21" s="303"/>
      <c r="J21" s="304"/>
    </row>
    <row r="22" spans="1:10">
      <c r="A22" s="401" t="s">
        <v>319</v>
      </c>
      <c r="B22" s="339"/>
      <c r="C22" s="303"/>
      <c r="D22" s="303"/>
      <c r="E22" s="303"/>
      <c r="F22" s="303"/>
      <c r="G22" s="303"/>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39" t="s">
        <v>383</v>
      </c>
      <c r="C25" s="639"/>
      <c r="D25" s="639"/>
      <c r="E25" s="639"/>
      <c r="F25" s="639"/>
      <c r="G25" s="639"/>
      <c r="H25" s="639"/>
      <c r="I25" s="639"/>
      <c r="J25" s="640"/>
    </row>
    <row r="26" spans="1:10" ht="14.25" customHeight="1">
      <c r="A26" s="636"/>
      <c r="B26" s="614" t="str">
        <f>'Suivi de Formules'!L6</f>
        <v>IndicA1</v>
      </c>
      <c r="C26" s="616" t="s">
        <v>341</v>
      </c>
      <c r="D26" s="616"/>
      <c r="E26" s="616"/>
      <c r="F26" s="616"/>
      <c r="G26" s="616"/>
      <c r="H26" s="616"/>
      <c r="I26" s="616"/>
      <c r="J26" s="617"/>
    </row>
    <row r="27" spans="1:10" ht="27" customHeight="1">
      <c r="A27" s="636"/>
      <c r="B27" s="615"/>
      <c r="C27" s="616"/>
      <c r="D27" s="616"/>
      <c r="E27" s="616"/>
      <c r="F27" s="616"/>
      <c r="G27" s="616"/>
      <c r="H27" s="616"/>
      <c r="I27" s="616"/>
      <c r="J27" s="617"/>
    </row>
    <row r="28" spans="1:10" ht="13.5"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5.75" customHeight="1">
      <c r="A30" s="636"/>
      <c r="B30" s="615"/>
      <c r="C30" s="616"/>
      <c r="D30" s="616"/>
      <c r="E30" s="616"/>
      <c r="F30" s="616"/>
      <c r="G30" s="616"/>
      <c r="H30" s="616"/>
      <c r="I30" s="616"/>
      <c r="J30" s="617"/>
    </row>
    <row r="31" spans="1:10" ht="24.75" customHeight="1">
      <c r="A31" s="636"/>
      <c r="B31" s="614" t="str">
        <f>IF($B26="IndicA1",IF(OR('Rel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competences'!N$16&lt;&gt;"","IndicD2","")))))),IF($B26="IndicB3",IF('Rel Sequencences competences'!N$12&lt;&gt;"","IndicB4",IF('Rel Sequencences competences'!N$13&lt;&gt;"","IndicC1",IF('Rel Sequencences competences'!N$14&lt;&gt;"","IndicC2",IF('Rel Sequencences competences'!N$15&lt;&gt;"","IndicD1",IF('Rel Sequencences competences'!N$16&lt;&gt;"","IndicD2",""))))),IF($B26="IndicB4",IF('Rel Sequencences competences'!N$13&lt;&gt;"","IndicC1",IF('Rel Sequencences competences'!N$14&lt;&gt;"","IndicC2",IF('Rel Sequencences competences'!N$15&lt;&gt;"","IndicD1",IF('Rel Sequencences competences'!N$16&lt;&gt;"","IndicD2","")))),IF($B26="IndicC1",IF('Rel Sequencences competences'!N$14&lt;&gt;"","IndicC2",IF('Rel Sequencences competences'!N$15&lt;&gt;"","IndicD1",IF('Rel Sequencences competences'!N$16&lt;&gt;"","IndicD2",""))),IF($B26="IndicC2",IF('Rel Sequencences competences'!N$15&lt;&gt;"","IndicD1",IF('Rel Sequencences competences'!N$16&lt;&gt;"","IndicD2","")),IF($B26="IndicD1",IF('Rel Sequencences competences'!N$16&lt;&gt;"","IndicD2",""),""))))))))))</f>
        <v>IndicA2</v>
      </c>
      <c r="C31" s="616" t="s">
        <v>348</v>
      </c>
      <c r="D31" s="616"/>
      <c r="E31" s="616"/>
      <c r="F31" s="616"/>
      <c r="G31" s="616"/>
      <c r="H31" s="616"/>
      <c r="I31" s="616"/>
      <c r="J31" s="617"/>
    </row>
    <row r="32" spans="1:10" ht="12"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2" s="616" t="s">
        <v>349</v>
      </c>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3" s="616" t="s">
        <v>347</v>
      </c>
      <c r="D33" s="616"/>
      <c r="E33" s="616"/>
      <c r="F33" s="616"/>
      <c r="G33" s="616"/>
      <c r="H33" s="616"/>
      <c r="I33" s="616"/>
      <c r="J33" s="617"/>
    </row>
    <row r="34" spans="1:10" ht="14.25"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4" s="616"/>
      <c r="D34" s="616"/>
      <c r="E34" s="616"/>
      <c r="F34" s="616"/>
      <c r="G34" s="616"/>
      <c r="H34" s="616"/>
      <c r="I34" s="616"/>
      <c r="J34" s="617"/>
    </row>
    <row r="35" spans="1:10" ht="12.75"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5" s="616"/>
      <c r="D35" s="616"/>
      <c r="E35" s="616"/>
      <c r="F35" s="616"/>
      <c r="G35" s="616"/>
      <c r="H35" s="616"/>
      <c r="I35" s="616"/>
      <c r="J35" s="617"/>
    </row>
    <row r="36" spans="1:10" ht="28.5" customHeight="1">
      <c r="A36" s="636"/>
      <c r="B36" s="614" t="str">
        <f>IF($B31="IndicA1",IF(OR('Rel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competences'!N$16&lt;&gt;"","IndicD2","")))))))))),IF($B31="IndicA2",IF('Rel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competences'!N$16&lt;&gt;"","IndicD2",""))))))))),IF($B31="IndicA3",IF('Rel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competences'!N$16&lt;&gt;"","IndicD2","")))))))),IF($B31="IndicB1",IF('Rel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competences'!N$16&lt;&gt;"","IndicD2",""))))))),IF($B31="IndicB2",IF(OR('Rel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competences'!N$16&lt;&gt;"","IndicD2","")))))),IF($B31="IndicB3",IF('Rel Sequencences competences'!N$12&lt;&gt;"","IndicB4",IF('Rel Sequencences competences'!N$13&lt;&gt;"","IndicC1",IF('Rel Sequencences competences'!N$14&lt;&gt;"","IndicC2",IF('Rel Sequencences competences'!N$15&lt;&gt;"","IndicD1",IF('Rel Sequencences competences'!N$16&lt;&gt;"","IndicD2",""))))),IF($B31="IndicB4",IF('Rel Sequencences competences'!N$13&lt;&gt;"","IndicC1",IF('Rel Sequencences competences'!N$14&lt;&gt;"","IndicC2",IF('Rel Sequencences competences'!N$15&lt;&gt;"","IndicD1",IF('Rel Sequencences competences'!N$16&lt;&gt;"","IndicD2","")))),IF($B31="IndicC1",IF('Rel Sequencences competences'!N$14&lt;&gt;"","IndicC2",IF('Rel Sequencences competences'!N$15&lt;&gt;"","IndicD1",IF('Rel Sequencences competences'!N$16&lt;&gt;"","IndicD2",""))),IF($B31="IndicC2",IF('Rel Sequencences competences'!N$15&lt;&gt;"","IndicD1",IF('Rel Sequencences competences'!N$16&lt;&gt;"","IndicD2","")),IF($B31="IndicD1",IF('Rel Sequencences competences'!N$16&lt;&gt;"","IndicD2",""),""))))))))))</f>
        <v>IndicB1</v>
      </c>
      <c r="C36" s="616" t="s">
        <v>358</v>
      </c>
      <c r="D36" s="616"/>
      <c r="E36" s="616"/>
      <c r="F36" s="616"/>
      <c r="G36" s="616"/>
      <c r="H36" s="616"/>
      <c r="I36" s="616"/>
      <c r="J36" s="617"/>
    </row>
    <row r="37" spans="1:10" ht="12"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7" s="616"/>
      <c r="D37" s="616"/>
      <c r="E37" s="616"/>
      <c r="F37" s="616"/>
      <c r="G37" s="616"/>
      <c r="H37" s="616"/>
      <c r="I37" s="616"/>
      <c r="J37" s="617"/>
    </row>
    <row r="38" spans="1:10" ht="12"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8" s="616"/>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9" s="616"/>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0" s="616"/>
      <c r="D40" s="616"/>
      <c r="E40" s="616"/>
      <c r="F40" s="616"/>
      <c r="G40" s="616"/>
      <c r="H40" s="616"/>
      <c r="I40" s="616"/>
      <c r="J40" s="617"/>
    </row>
    <row r="41" spans="1:10" ht="16.5" customHeight="1">
      <c r="A41" s="636"/>
      <c r="B41" s="614" t="str">
        <f>IF($B36="IndicA1",IF(OR('Rel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competences'!N$16&lt;&gt;"","IndicD2","")))))),IF($B36="IndicB3",IF('Rel Sequencences competences'!N$12&lt;&gt;"","IndicB4",IF('Rel Sequencences competences'!N$13&lt;&gt;"","IndicC1",IF('Rel Sequencences competences'!N$14&lt;&gt;"","IndicC2",IF('Rel Sequencences competences'!N$15&lt;&gt;"","IndicD1",IF('Rel Sequencences competences'!N$16&lt;&gt;"","IndicD2",""))))),IF($B36="IndicB4",IF('Rel Sequencences competences'!N$13&lt;&gt;"","IndicC1",IF('Rel Sequencences competences'!N$14&lt;&gt;"","IndicC2",IF('Rel Sequencences competences'!N$15&lt;&gt;"","IndicD1",IF('Rel Sequencences competences'!N$16&lt;&gt;"","IndicD2","")))),IF($B36="IndicC1",IF('Rel Sequencences competences'!N$14&lt;&gt;"","IndicC2",IF('Rel Sequencences competences'!N$15&lt;&gt;"","IndicD1",IF('Rel Sequencences competences'!N$16&lt;&gt;"","IndicD2",""))),IF($B36="IndicC2",IF('Rel Sequencences competences'!N$15&lt;&gt;"","IndicD1",IF('Rel Sequencences competences'!N$16&lt;&gt;"","IndicD2","")),IF($B36="IndicD1",IF('Rel Sequencences competences'!N$16&lt;&gt;"","IndicD2",""),""))))))))))</f>
        <v>IndicB2</v>
      </c>
      <c r="C41" s="616" t="s">
        <v>361</v>
      </c>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5" s="616"/>
      <c r="D45" s="616"/>
      <c r="E45" s="616"/>
      <c r="F45" s="616"/>
      <c r="G45" s="616"/>
      <c r="H45" s="616"/>
      <c r="I45" s="616"/>
      <c r="J45" s="617"/>
    </row>
    <row r="46" spans="1:10" ht="24.75" customHeight="1">
      <c r="A46" s="636"/>
      <c r="B46" s="614" t="str">
        <f>IF($B41="IndicA1",IF(OR('Rel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competences'!N$16&lt;&gt;"","IndicD2","")))))))))),IF($B41="IndicA2",IF('Rel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competences'!N$16&lt;&gt;"","IndicD2",""))))))))),IF($B41="IndicA3",IF('Rel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competences'!N$16&lt;&gt;"","IndicD2","")))))))),IF($B41="IndicB1",IF('Rel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competences'!N$16&lt;&gt;"","IndicD2",""))))))),IF($B41="IndicB2",IF(OR('Rel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competences'!N$16&lt;&gt;"","IndicD2","")))))),IF($B41="IndicB3",IF('Rel Sequencences competences'!N$12&lt;&gt;"","IndicB4",IF('Rel Sequencences competences'!N$13&lt;&gt;"","IndicC1",IF('Rel Sequencences competences'!N$14&lt;&gt;"","IndicC2",IF('Rel Sequencences competences'!N$15&lt;&gt;"","IndicD1",IF('Rel Sequencences competences'!N$16&lt;&gt;"","IndicD2",""))))),IF($B41="IndicB4",IF('Rel Sequencences competences'!N$13&lt;&gt;"","IndicC1",IF('Rel Sequencences competences'!N$14&lt;&gt;"","IndicC2",IF('Rel Sequencences competences'!N$15&lt;&gt;"","IndicD1",IF('Rel Sequencences competences'!N$16&lt;&gt;"","IndicD2","")))),IF($B41="IndicC1",IF('Rel Sequencences competences'!N$14&lt;&gt;"","IndicC2",IF('Rel Sequencences competences'!N$15&lt;&gt;"","IndicD1",IF('Rel Sequencences competences'!N$16&lt;&gt;"","IndicD2",""))),IF($B41="IndicC2",IF('Rel Sequencences competences'!N$15&lt;&gt;"","IndicD1",IF('Rel Sequencences competences'!N$16&lt;&gt;"","IndicD2","")),IF($B41="IndicD1",IF('Rel Sequencences competences'!N$16&lt;&gt;"","IndicD2",""),""))))))))))</f>
        <v>IndicB3</v>
      </c>
      <c r="C46" s="616"/>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9" s="616"/>
      <c r="D49" s="616"/>
      <c r="E49" s="616"/>
      <c r="F49" s="616"/>
      <c r="G49" s="616"/>
      <c r="H49" s="616"/>
      <c r="I49" s="616"/>
      <c r="J49" s="617"/>
    </row>
    <row r="50" spans="1:10" ht="12"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0" s="616"/>
      <c r="D50" s="616"/>
      <c r="E50" s="616"/>
      <c r="F50" s="616"/>
      <c r="G50" s="616"/>
      <c r="H50" s="616"/>
      <c r="I50" s="616"/>
      <c r="J50" s="617"/>
    </row>
    <row r="51" spans="1:10" ht="12" customHeight="1">
      <c r="A51" s="636"/>
      <c r="B51" s="614" t="str">
        <f>IF($B46="IndicA1",IF(OR('Rel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competences'!N$16&lt;&gt;"","IndicD2","")))))),IF($B46="IndicB3",IF('Rel Sequencences competences'!N$12&lt;&gt;"","IndicB4",IF('Rel Sequencences competences'!N$13&lt;&gt;"","IndicC1",IF('Rel Sequencences competences'!N$14&lt;&gt;"","IndicC2",IF('Rel Sequencences competences'!N$15&lt;&gt;"","IndicD1",IF('Rel Sequencences competences'!N$16&lt;&gt;"","IndicD2",""))))),IF($B46="IndicB4",IF('Rel Sequencences competences'!N$13&lt;&gt;"","IndicC1",IF('Rel Sequencences competences'!N$14&lt;&gt;"","IndicC2",IF('Rel Sequencences competences'!N$15&lt;&gt;"","IndicD1",IF('Rel Sequencences competences'!N$16&lt;&gt;"","IndicD2","")))),IF($B46="IndicC1",IF('Rel Sequencences competences'!N$14&lt;&gt;"","IndicC2",IF('Rel Sequencences competences'!N$15&lt;&gt;"","IndicD1",IF('Rel Sequencences competences'!N$16&lt;&gt;"","IndicD2",""))),IF($B46="IndicC2",IF('Rel Sequencences competences'!N$15&lt;&gt;"","IndicD1",IF('Rel Sequencences competences'!N$16&lt;&gt;"","IndicD2","")),IF($B46="IndicD1",IF('Rel Sequencences competences'!N$16&lt;&gt;"","IndicD2",""),""))))))))))</f>
        <v>IndicB4</v>
      </c>
      <c r="C51" s="616" t="s">
        <v>518</v>
      </c>
      <c r="D51" s="616"/>
      <c r="E51" s="616"/>
      <c r="F51" s="616"/>
      <c r="G51" s="616"/>
      <c r="H51" s="616"/>
      <c r="I51" s="616"/>
      <c r="J51" s="617"/>
    </row>
    <row r="52" spans="1:10" ht="12"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2" s="616" t="s">
        <v>519</v>
      </c>
      <c r="D52" s="616"/>
      <c r="E52" s="616"/>
      <c r="F52" s="616"/>
      <c r="G52" s="616"/>
      <c r="H52" s="616"/>
      <c r="I52" s="616"/>
      <c r="J52" s="617"/>
    </row>
    <row r="53" spans="1:10" ht="12"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3" s="616"/>
      <c r="D53" s="616"/>
      <c r="E53" s="616"/>
      <c r="F53" s="616"/>
      <c r="G53" s="616"/>
      <c r="H53" s="616"/>
      <c r="I53" s="616"/>
      <c r="J53" s="617"/>
    </row>
    <row r="54" spans="1:10" ht="12"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4" s="616"/>
      <c r="D54" s="616"/>
      <c r="E54" s="616"/>
      <c r="F54" s="616"/>
      <c r="G54" s="616"/>
      <c r="H54" s="616"/>
      <c r="I54" s="616"/>
      <c r="J54" s="617"/>
    </row>
    <row r="55" spans="1:10" ht="12" customHeight="1" thickBo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5" s="616"/>
      <c r="D55" s="616"/>
      <c r="E55" s="616"/>
      <c r="F55" s="616"/>
      <c r="G55" s="616"/>
      <c r="H55" s="616"/>
      <c r="I55" s="616"/>
      <c r="J55" s="617"/>
    </row>
    <row r="56" spans="1:10" ht="12" hidden="1" customHeight="1">
      <c r="A56" s="636"/>
      <c r="B56" s="614" t="str">
        <f>IF($B51="IndicA1",IF(OR('Rel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competences'!N$16&lt;&gt;"","IndicD2","")))))))))),IF($B51="IndicA2",IF('Rel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competences'!N$16&lt;&gt;"","IndicD2",""))))))))),IF($B51="IndicA3",IF('Rel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competences'!N$16&lt;&gt;"","IndicD2","")))))))),IF($B51="IndicB1",IF('Rel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competences'!N$16&lt;&gt;"","IndicD2",""))))))),IF($B51="IndicB2",IF(OR('Rel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competences'!N$16&lt;&gt;"","IndicD2","")))))),IF($B51="IndicB3",IF('Rel Sequencences competences'!N$12&lt;&gt;"","IndicB4",IF('Rel Sequencences competences'!N$13&lt;&gt;"","IndicC1",IF('Rel Sequencences competences'!N$14&lt;&gt;"","IndicC2",IF('Rel Sequencences competences'!N$15&lt;&gt;"","IndicD1",IF('Rel Sequencences competences'!N$16&lt;&gt;"","IndicD2",""))))),IF($B51="IndicB4",IF('Rel Sequencences competences'!N$13&lt;&gt;"","IndicC1",IF('Rel Sequencences competences'!N$14&lt;&gt;"","IndicC2",IF('Rel Sequencences competences'!N$15&lt;&gt;"","IndicD1",IF('Rel Sequencences competences'!N$16&lt;&gt;"","IndicD2","")))),IF($B51="IndicC1",IF('Rel Sequencences competences'!N$14&lt;&gt;"","IndicC2",IF('Rel Sequencences competences'!N$15&lt;&gt;"","IndicD1",IF('Rel Sequencences competences'!N$16&lt;&gt;"","IndicD2",""))),IF($B51="IndicC2",IF('Rel Sequencences competences'!N$15&lt;&gt;"","IndicD1",IF('Rel Sequencences competences'!N$16&lt;&gt;"","IndicD2","")),IF($B51="IndicD1",IF('Rel Sequencences competences'!N$16&lt;&gt;"","IndicD2",""),""))))))))))</f>
        <v/>
      </c>
      <c r="C56" s="616"/>
      <c r="D56" s="616"/>
      <c r="E56" s="616"/>
      <c r="F56" s="616"/>
      <c r="G56" s="616"/>
      <c r="H56" s="616"/>
      <c r="I56" s="616"/>
      <c r="J56" s="617"/>
    </row>
    <row r="57" spans="1:10" ht="12" hidden="1"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7" s="616"/>
      <c r="D57" s="616"/>
      <c r="E57" s="616"/>
      <c r="F57" s="616"/>
      <c r="G57" s="616"/>
      <c r="H57" s="616"/>
      <c r="I57" s="616"/>
      <c r="J57" s="617"/>
    </row>
    <row r="58" spans="1:10" ht="12" hidden="1"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8" s="616"/>
      <c r="D58" s="616"/>
      <c r="E58" s="616"/>
      <c r="F58" s="616"/>
      <c r="G58" s="616"/>
      <c r="H58" s="616"/>
      <c r="I58" s="616"/>
      <c r="J58" s="617"/>
    </row>
    <row r="59" spans="1:10" ht="12" hidden="1"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9" s="616"/>
      <c r="D59" s="616"/>
      <c r="E59" s="616"/>
      <c r="F59" s="616"/>
      <c r="G59" s="616"/>
      <c r="H59" s="616"/>
      <c r="I59" s="616"/>
      <c r="J59" s="617"/>
    </row>
    <row r="60" spans="1:10" ht="12" hidden="1"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0" s="616"/>
      <c r="D60" s="616"/>
      <c r="E60" s="616"/>
      <c r="F60" s="616"/>
      <c r="G60" s="616"/>
      <c r="H60" s="616"/>
      <c r="I60" s="616"/>
      <c r="J60" s="617"/>
    </row>
    <row r="61" spans="1:10" ht="12" hidden="1" customHeight="1">
      <c r="A61" s="636"/>
      <c r="B61" s="614" t="str">
        <f>IF($B56="IndicA1",IF(OR('Rel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competences'!N$16&lt;&gt;"","IndicD2","")))))),IF($B56="IndicB3",IF('Rel Sequencences competences'!N$12&lt;&gt;"","IndicB4",IF('Rel Sequencences competences'!N$13&lt;&gt;"","IndicC1",IF('Rel Sequencences competences'!N$14&lt;&gt;"","IndicC2",IF('Rel Sequencences competences'!N$15&lt;&gt;"","IndicD1",IF('Rel Sequencences competences'!N$16&lt;&gt;"","IndicD2",""))))),IF($B56="IndicB4",IF('Rel Sequencences competences'!N$13&lt;&gt;"","IndicC1",IF('Rel Sequencences competences'!N$14&lt;&gt;"","IndicC2",IF('Rel Sequencences competences'!N$15&lt;&gt;"","IndicD1",IF('Rel Sequencences competences'!N$16&lt;&gt;"","IndicD2","")))),IF($B56="IndicC1",IF('Rel Sequencences competences'!N$14&lt;&gt;"","IndicC2",IF('Rel Sequencences competences'!N$15&lt;&gt;"","IndicD1",IF('Rel Sequencences competences'!N$16&lt;&gt;"","IndicD2",""))),IF($B56="IndicC2",IF('Rel Sequencences competences'!N$15&lt;&gt;"","IndicD1",IF('Rel Sequencences competences'!N$16&lt;&gt;"","IndicD2","")),IF($B56="IndicD1",IF('Rel Sequencences competences'!N$16&lt;&gt;"","IndicD2",""),""))))))))))</f>
        <v/>
      </c>
      <c r="C61" s="618"/>
      <c r="D61" s="618"/>
      <c r="E61" s="618"/>
      <c r="F61" s="618"/>
      <c r="G61" s="618"/>
      <c r="H61" s="618"/>
      <c r="I61" s="618"/>
      <c r="J61" s="622"/>
    </row>
    <row r="62" spans="1:10" ht="12" hidden="1"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2" s="618"/>
      <c r="D62" s="618"/>
      <c r="E62" s="618"/>
      <c r="F62" s="618"/>
      <c r="G62" s="618"/>
      <c r="H62" s="618"/>
      <c r="I62" s="618"/>
      <c r="J62" s="622"/>
    </row>
    <row r="63" spans="1:10" ht="12" hidden="1"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3" s="618"/>
      <c r="D63" s="618"/>
      <c r="E63" s="618"/>
      <c r="F63" s="618"/>
      <c r="G63" s="618"/>
      <c r="H63" s="618"/>
      <c r="I63" s="618"/>
      <c r="J63" s="622"/>
    </row>
    <row r="64" spans="1:10" ht="12" hidden="1"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4" s="618"/>
      <c r="D64" s="618"/>
      <c r="E64" s="618"/>
      <c r="F64" s="618"/>
      <c r="G64" s="618"/>
      <c r="H64" s="618"/>
      <c r="I64" s="618"/>
      <c r="J64" s="622"/>
    </row>
    <row r="65" spans="1:10" ht="12" hidden="1"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5" s="618"/>
      <c r="D65" s="618"/>
      <c r="E65" s="618"/>
      <c r="F65" s="618"/>
      <c r="G65" s="618"/>
      <c r="H65" s="618"/>
      <c r="I65" s="618"/>
      <c r="J65" s="622"/>
    </row>
    <row r="66" spans="1:10" ht="12" hidden="1" customHeight="1">
      <c r="A66" s="636"/>
      <c r="B66" s="614" t="str">
        <f>IF($B61="IndicA1",IF(OR('Rel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competences'!N$16&lt;&gt;"","IndicD2","")))))))))),IF($B61="IndicA2",IF('Rel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competences'!N$16&lt;&gt;"","IndicD2",""))))))))),IF($B61="IndicA3",IF('Rel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competences'!N$16&lt;&gt;"","IndicD2","")))))))),IF($B61="IndicB1",IF('Rel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competences'!N$16&lt;&gt;"","IndicD2",""))))))),IF($B61="IndicB2",IF(OR('Rel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competences'!N$16&lt;&gt;"","IndicD2","")))))),IF($B61="IndicB3",IF('Rel Sequencences competences'!N$12&lt;&gt;"","IndicB4",IF('Rel Sequencences competences'!N$13&lt;&gt;"","IndicC1",IF('Rel Sequencences competences'!N$14&lt;&gt;"","IndicC2",IF('Rel Sequencences competences'!N$15&lt;&gt;"","IndicD1",IF('Rel Sequencences competences'!N$16&lt;&gt;"","IndicD2",""))))),IF($B61="IndicB4",IF('Rel Sequencences competences'!N$13&lt;&gt;"","IndicC1",IF('Rel Sequencences competences'!N$14&lt;&gt;"","IndicC2",IF('Rel Sequencences competences'!N$15&lt;&gt;"","IndicD1",IF('Rel Sequencences competences'!N$16&lt;&gt;"","IndicD2","")))),IF($B61="IndicC1",IF('Rel Sequencences competences'!N$14&lt;&gt;"","IndicC2",IF('Rel Sequencences competences'!N$15&lt;&gt;"","IndicD1",IF('Rel Sequencences competences'!N$16&lt;&gt;"","IndicD2",""))),IF($B61="IndicC2",IF('Rel Sequencences competences'!N$15&lt;&gt;"","IndicD1",IF('Rel Sequencences competences'!N$16&lt;&gt;"","IndicD2","")),IF($B61="IndicD1",IF('Rel Sequencences competences'!N$16&lt;&gt;"","IndicD2",""),""))))))))))</f>
        <v/>
      </c>
      <c r="C66" s="618"/>
      <c r="D66" s="618"/>
      <c r="E66" s="618"/>
      <c r="F66" s="618"/>
      <c r="G66" s="618"/>
      <c r="H66" s="618"/>
      <c r="I66" s="618"/>
      <c r="J66" s="622"/>
    </row>
    <row r="67" spans="1:10" ht="12" hidden="1"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7" s="618"/>
      <c r="D67" s="618"/>
      <c r="E67" s="618"/>
      <c r="F67" s="618"/>
      <c r="G67" s="618"/>
      <c r="H67" s="618"/>
      <c r="I67" s="618"/>
      <c r="J67" s="622"/>
    </row>
    <row r="68" spans="1:10" ht="12" hidden="1"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8" s="618"/>
      <c r="D68" s="618"/>
      <c r="E68" s="618"/>
      <c r="F68" s="618"/>
      <c r="G68" s="618"/>
      <c r="H68" s="618"/>
      <c r="I68" s="618"/>
      <c r="J68" s="622"/>
    </row>
    <row r="69" spans="1:10" ht="12" hidden="1"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9" s="618"/>
      <c r="D69" s="618"/>
      <c r="E69" s="618"/>
      <c r="F69" s="618"/>
      <c r="G69" s="618"/>
      <c r="H69" s="618"/>
      <c r="I69" s="618"/>
      <c r="J69" s="622"/>
    </row>
    <row r="70" spans="1:10" ht="12" hidden="1"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0" s="618"/>
      <c r="D70" s="618"/>
      <c r="E70" s="618"/>
      <c r="F70" s="618"/>
      <c r="G70" s="618"/>
      <c r="H70" s="618"/>
      <c r="I70" s="618"/>
      <c r="J70" s="622"/>
    </row>
    <row r="71" spans="1:10" ht="12" hidden="1" customHeight="1">
      <c r="A71" s="636"/>
      <c r="B71" s="614" t="str">
        <f>IF($B66="IndicA1",IF(OR('Rel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competences'!N$16&lt;&gt;"","IndicD2","")))))))))),IF($B66="IndicA2",IF('Rel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competences'!N$16&lt;&gt;"","IndicD2",""))))))))),IF($B66="IndicA3",IF('Rel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competences'!N$16&lt;&gt;"","IndicD2","")))))))),IF($B66="IndicB1",IF('Rel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competences'!N$16&lt;&gt;"","IndicD2",""))))))),IF($B66="IndicB2",IF(OR('Rel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competences'!N$16&lt;&gt;"","IndicD2","")))))),IF($B66="IndicB3",IF('Rel Sequencences competences'!N$12&lt;&gt;"","IndicB4",IF('Rel Sequencences competences'!N$13&lt;&gt;"","IndicC1",IF('Rel Sequencences competences'!N$14&lt;&gt;"","IndicC2",IF('Rel Sequencences competences'!N$15&lt;&gt;"","IndicD1",IF('Rel Sequencences competences'!N$16&lt;&gt;"","IndicD2",""))))),IF($B66="IndicB4",IF('Rel Sequencences competences'!N$13&lt;&gt;"","IndicC1",IF('Rel Sequencences competences'!N$14&lt;&gt;"","IndicC2",IF('Rel Sequencences competences'!N$15&lt;&gt;"","IndicD1",IF('Rel Sequencences competences'!N$16&lt;&gt;"","IndicD2","")))),IF($B66="IndicC1",IF('Rel Sequencences competences'!N$14&lt;&gt;"","IndicC2",IF('Rel Sequencences competences'!N$15&lt;&gt;"","IndicD1",IF('Rel Sequencences competences'!N$16&lt;&gt;"","IndicD2",""))),IF($B66="IndicC2",IF('Rel Sequencences competences'!N$15&lt;&gt;"","IndicD1",IF('Rel Sequencences competences'!N$16&lt;&gt;"","IndicD2","")),IF($B66="IndicD1",IF('Rel Sequencences competences'!N$16&lt;&gt;"","IndicD2",""),""))))))))))</f>
        <v/>
      </c>
      <c r="C71" s="618"/>
      <c r="D71" s="618"/>
      <c r="E71" s="618"/>
      <c r="F71" s="618"/>
      <c r="G71" s="618"/>
      <c r="H71" s="618"/>
      <c r="I71" s="618"/>
      <c r="J71" s="622"/>
    </row>
    <row r="72" spans="1:10" ht="12" hidden="1"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2" s="618"/>
      <c r="D72" s="618"/>
      <c r="E72" s="618"/>
      <c r="F72" s="618"/>
      <c r="G72" s="618"/>
      <c r="H72" s="618"/>
      <c r="I72" s="618"/>
      <c r="J72" s="622"/>
    </row>
    <row r="73" spans="1:10" ht="12" hidden="1"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3" s="618"/>
      <c r="D73" s="618"/>
      <c r="E73" s="618"/>
      <c r="F73" s="618"/>
      <c r="G73" s="618"/>
      <c r="H73" s="618"/>
      <c r="I73" s="618"/>
      <c r="J73" s="622"/>
    </row>
    <row r="74" spans="1:10" ht="12" hidden="1"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4" s="618"/>
      <c r="D74" s="618"/>
      <c r="E74" s="618"/>
      <c r="F74" s="618"/>
      <c r="G74" s="618"/>
      <c r="H74" s="618"/>
      <c r="I74" s="618"/>
      <c r="J74" s="622"/>
    </row>
    <row r="75" spans="1:10" ht="12" hidden="1"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5" s="618"/>
      <c r="D75" s="618"/>
      <c r="E75" s="618"/>
      <c r="F75" s="618"/>
      <c r="G75" s="618"/>
      <c r="H75" s="618"/>
      <c r="I75" s="618"/>
      <c r="J75" s="622"/>
    </row>
    <row r="76" spans="1:10" ht="12" hidden="1" customHeight="1">
      <c r="A76" s="636"/>
      <c r="B76" s="614" t="str">
        <f>IF($B71="IndicA1",IF(OR('Rel Sequencences competences'!N$5&lt;&gt;"",'Rel Sequencences competences'!N$6&lt;&gt;""),"IndicA2",IF('Rel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competences'!N$16&lt;&gt;"","IndicD2","")))))))))),IF($B71="IndicA2",IF('Rel Sequencences competences'!N$7&lt;&gt;"","IndicA3",IF('Rel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competences'!N$16&lt;&gt;"","IndicD2",""))))))))),IF($B71="IndicA3",IF('Rel Sequencences competences'!N$8&lt;&gt;"","IndicB1",IF('Rel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competences'!N$16&lt;&gt;"","IndicD2","")))))))),IF($B71="IndicB1",IF('Rel Sequencences competences'!N$9&lt;&gt;"","IndicB2",IF(OR('Rel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competences'!N$16&lt;&gt;"","IndicD2",""))))))),IF($B71="IndicB2",IF(OR('Rel Sequencences competences'!N$10&lt;&gt;"",'Rel Sequencences competences'!N$11&lt;&gt;""),"IndicB3",IF('Rel Sequencences competences'!N$12&lt;&gt;"","IndicB4",IF('Rel Sequencences competences'!N$13&lt;&gt;"","IndicC1",IF('Rel Sequencences competences'!N$14&lt;&gt;"","IndicC2",IF('Rel Sequencences competences'!N$15&lt;&gt;"","IndicD1",IF('Rel Sequencences competences'!N$16&lt;&gt;"","IndicD2","")))))),IF($B71="IndicB3",IF('Rel Sequencences competences'!N$12&lt;&gt;"","IndicB4",IF('Rel Sequencences competences'!N$13&lt;&gt;"","IndicC1",IF('Rel Sequencences competences'!N$14&lt;&gt;"","IndicC2",IF('Rel Sequencences competences'!N$15&lt;&gt;"","IndicD1",IF('Rel Sequencences competences'!N$16&lt;&gt;"","IndicD2",""))))),IF($B71="IndicB4",IF('Rel Sequencences competences'!N$13&lt;&gt;"","IndicC1",IF('Rel Sequencences competences'!N$14&lt;&gt;"","IndicC2",IF('Rel Sequencences competences'!N$15&lt;&gt;"","IndicD1",IF('Rel Sequencences competences'!N$16&lt;&gt;"","IndicD2","")))),IF($B71="IndicC1",IF('Rel Sequencences competences'!N$14&lt;&gt;"","IndicC2",IF('Rel Sequencences competences'!N$15&lt;&gt;"","IndicD1",IF('Rel Sequencences competences'!N$16&lt;&gt;"","IndicD2",""))),IF($B71="IndicC2",IF('Rel Sequencences competences'!N$15&lt;&gt;"","IndicD1",IF('Rel Sequencences competences'!N$16&lt;&gt;"","IndicD2","")),IF($B71="IndicD1",IF('Rel Sequencences competences'!N$16&lt;&gt;"","IndicD2",""),""))))))))))</f>
        <v/>
      </c>
      <c r="C76" s="618"/>
      <c r="D76" s="618"/>
      <c r="E76" s="618"/>
      <c r="F76" s="618"/>
      <c r="G76" s="618"/>
      <c r="H76" s="618"/>
      <c r="I76" s="618"/>
      <c r="J76" s="622"/>
    </row>
    <row r="77" spans="1:10" ht="12" hidden="1"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7" s="618"/>
      <c r="D77" s="618"/>
      <c r="E77" s="618"/>
      <c r="F77" s="618"/>
      <c r="G77" s="618"/>
      <c r="H77" s="618"/>
      <c r="I77" s="618"/>
      <c r="J77" s="622"/>
    </row>
    <row r="78" spans="1:10" ht="12" hidden="1"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8" s="618"/>
      <c r="D78" s="618"/>
      <c r="E78" s="618"/>
      <c r="F78" s="618"/>
      <c r="G78" s="618"/>
      <c r="H78" s="618"/>
      <c r="I78" s="618"/>
      <c r="J78" s="622"/>
    </row>
    <row r="79" spans="1:10" ht="12" hidden="1"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9" s="618"/>
      <c r="D79" s="618"/>
      <c r="E79" s="618"/>
      <c r="F79" s="618"/>
      <c r="G79" s="618"/>
      <c r="H79" s="618"/>
      <c r="I79" s="618"/>
      <c r="J79" s="622"/>
    </row>
    <row r="80" spans="1:10" ht="12" hidden="1"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60" customHeight="1" thickBot="1">
      <c r="A83" s="643"/>
      <c r="B83" s="609" t="s">
        <v>650</v>
      </c>
      <c r="C83" s="610"/>
      <c r="D83" s="610"/>
      <c r="E83" s="611"/>
      <c r="F83" s="612" t="s">
        <v>651</v>
      </c>
      <c r="G83" s="610"/>
      <c r="H83" s="610"/>
      <c r="I83" s="610"/>
      <c r="J83" s="613"/>
    </row>
  </sheetData>
  <dataConsolidate/>
  <mergeCells count="154">
    <mergeCell ref="A1:B1"/>
    <mergeCell ref="D1:J1"/>
    <mergeCell ref="A2:A12"/>
    <mergeCell ref="B2:C2"/>
    <mergeCell ref="F2:F3"/>
    <mergeCell ref="G2:G3"/>
    <mergeCell ref="H2:H3"/>
    <mergeCell ref="I2:I3"/>
    <mergeCell ref="J2:J3"/>
    <mergeCell ref="B3:C3"/>
    <mergeCell ref="B9:J9"/>
    <mergeCell ref="B10:E10"/>
    <mergeCell ref="F10:J10"/>
    <mergeCell ref="B11:J11"/>
    <mergeCell ref="B12:E12"/>
    <mergeCell ref="F12:J12"/>
    <mergeCell ref="B4:C4"/>
    <mergeCell ref="D4:E4"/>
    <mergeCell ref="B5:C5"/>
    <mergeCell ref="B6:C6"/>
    <mergeCell ref="B7:C7"/>
    <mergeCell ref="B8:C8"/>
    <mergeCell ref="F6:J6"/>
    <mergeCell ref="C26:F26"/>
    <mergeCell ref="G26:J26"/>
    <mergeCell ref="C27:F27"/>
    <mergeCell ref="G27:J27"/>
    <mergeCell ref="C28:F28"/>
    <mergeCell ref="G28:J28"/>
    <mergeCell ref="B36:B40"/>
    <mergeCell ref="C36:F36"/>
    <mergeCell ref="G36:J36"/>
    <mergeCell ref="C37:F37"/>
    <mergeCell ref="G37:J37"/>
    <mergeCell ref="C29:F29"/>
    <mergeCell ref="G29:J29"/>
    <mergeCell ref="C30:F30"/>
    <mergeCell ref="G30:J30"/>
    <mergeCell ref="B31:B35"/>
    <mergeCell ref="C31:F31"/>
    <mergeCell ref="G31:J31"/>
    <mergeCell ref="C32:F32"/>
    <mergeCell ref="G32:J32"/>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C64:F64"/>
    <mergeCell ref="G64:J64"/>
    <mergeCell ref="C65:F65"/>
    <mergeCell ref="G65:J65"/>
    <mergeCell ref="B66:B70"/>
    <mergeCell ref="C66:F66"/>
    <mergeCell ref="G66:J66"/>
    <mergeCell ref="C67:F67"/>
    <mergeCell ref="G67:J67"/>
    <mergeCell ref="C73:F73"/>
    <mergeCell ref="G73:J73"/>
    <mergeCell ref="C74:F74"/>
    <mergeCell ref="G74:J74"/>
    <mergeCell ref="C68:F68"/>
    <mergeCell ref="G68:J68"/>
    <mergeCell ref="C69:F69"/>
    <mergeCell ref="G69:J69"/>
    <mergeCell ref="C70:F70"/>
    <mergeCell ref="G70:J70"/>
    <mergeCell ref="G72:J72"/>
    <mergeCell ref="C72:F72"/>
    <mergeCell ref="C75:F75"/>
    <mergeCell ref="C80:F80"/>
    <mergeCell ref="G80:J80"/>
    <mergeCell ref="G45:J45"/>
    <mergeCell ref="C33:F33"/>
    <mergeCell ref="C38:F38"/>
    <mergeCell ref="G38:J38"/>
    <mergeCell ref="C39:F39"/>
    <mergeCell ref="G39:J39"/>
    <mergeCell ref="C40:F40"/>
    <mergeCell ref="G40:J40"/>
    <mergeCell ref="G33:J33"/>
    <mergeCell ref="C34:F34"/>
    <mergeCell ref="G34:J34"/>
    <mergeCell ref="C35:F35"/>
    <mergeCell ref="G35:J35"/>
    <mergeCell ref="K1:O11"/>
    <mergeCell ref="A25:A80"/>
    <mergeCell ref="B26:B30"/>
    <mergeCell ref="B13:J13"/>
    <mergeCell ref="B25:J25"/>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G71:J71"/>
  </mergeCells>
  <conditionalFormatting sqref="F4:J5">
    <cfRule type="containsText" dxfId="18" priority="2" operator="containsText" text="h">
      <formula>NOT(ISERROR(SEARCH("h",F4)))</formula>
    </cfRule>
  </conditionalFormatting>
  <conditionalFormatting sqref="F7:J8">
    <cfRule type="containsText" dxfId="17" priority="1" operator="containsText" text="h">
      <formula>NOT(ISERROR(SEARCH("h",F7)))</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2" right="0.19" top="0.41" bottom="0.4" header="0.31496062992125984" footer="0.31496062992125984"/>
  <pageSetup paperSize="9" scale="63" orientation="portrait" horizontalDpi="4294967293" verticalDpi="0" r:id="rId1"/>
</worksheet>
</file>

<file path=xl/worksheets/sheet21.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4" zoomScale="115" zoomScaleNormal="115" workbookViewId="0">
      <selection activeCell="B26" sqref="B26:B30"/>
    </sheetView>
  </sheetViews>
  <sheetFormatPr baseColWidth="10" defaultRowHeight="15"/>
  <cols>
    <col min="1" max="1" width="10.140625" customWidth="1"/>
    <col min="2" max="10" width="12.7109375" customWidth="1"/>
    <col min="11" max="11" width="7.42578125" customWidth="1"/>
    <col min="12" max="12" width="7.85546875" customWidth="1"/>
    <col min="13" max="14" width="7.28515625" customWidth="1"/>
    <col min="15" max="15" width="6" customWidth="1"/>
  </cols>
  <sheetData>
    <row r="1" spans="1:15" ht="28.5" customHeight="1" thickBot="1">
      <c r="A1" s="644" t="s">
        <v>302</v>
      </c>
      <c r="B1" s="645"/>
      <c r="C1" s="311" t="str">
        <f>'Rel Connaissances Sequences '!N3</f>
        <v>SsiT-2</v>
      </c>
      <c r="D1" s="646" t="str">
        <f>'Rel Connaissances Sequences '!N1</f>
        <v>Que peut on espérer en termes d'autonomie des  énergies embarquées ?</v>
      </c>
      <c r="E1" s="647"/>
      <c r="F1" s="647"/>
      <c r="G1" s="647"/>
      <c r="H1" s="647"/>
      <c r="I1" s="647"/>
      <c r="J1" s="648"/>
      <c r="K1" s="549" t="s">
        <v>574</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2</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16</v>
      </c>
      <c r="E6" s="229" t="s">
        <v>306</v>
      </c>
      <c r="F6" s="659"/>
      <c r="G6" s="660"/>
      <c r="H6" s="660"/>
      <c r="I6" s="660"/>
      <c r="J6" s="661"/>
      <c r="K6" s="552"/>
      <c r="L6" s="553"/>
      <c r="M6" s="553"/>
      <c r="N6" s="553"/>
      <c r="O6" s="554"/>
    </row>
    <row r="7" spans="1:15" ht="15" customHeight="1">
      <c r="A7" s="652"/>
      <c r="B7" s="571" t="s">
        <v>307</v>
      </c>
      <c r="C7" s="572"/>
      <c r="D7" s="231">
        <f>D5*D3</f>
        <v>8</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8</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Formules'!M2</f>
        <v xml:space="preserve">A2 Analyser le système
B1 Identifier et caractériser les grandeurs agissant sur un système
B2 Proposer ou justifier un modèle
</v>
      </c>
      <c r="C10" s="578"/>
      <c r="D10" s="578"/>
      <c r="E10" s="578"/>
      <c r="F10" s="578" t="str">
        <f>'Suivi de Formules'!M3</f>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Formules'!M4</f>
        <v xml:space="preserve">Chaîne d’énergie
Composants réalisant les fonctions de la chaîne d’énergie
Réversibilité d’une source, d’un actionneur, d’une chaîne de transmission
Caractéristiques des grandeurs physiques (mécaniques, électriques, thermiques, acoustiques, lumineuses, etc.)
Énergie et puissances
Frontière de l’étude et  isolement
</v>
      </c>
      <c r="C12" s="581"/>
      <c r="D12" s="581"/>
      <c r="E12" s="581"/>
      <c r="F12" s="581" t="str">
        <f>'Suivi de Formules'!M5</f>
        <v/>
      </c>
      <c r="G12" s="581"/>
      <c r="H12" s="581"/>
      <c r="I12" s="581"/>
      <c r="J12" s="582"/>
    </row>
    <row r="13" spans="1:15">
      <c r="A13" s="426"/>
      <c r="B13" s="638" t="s">
        <v>311</v>
      </c>
      <c r="C13" s="639"/>
      <c r="D13" s="639"/>
      <c r="E13" s="639"/>
      <c r="F13" s="639"/>
      <c r="G13" s="639"/>
      <c r="H13" s="639"/>
      <c r="I13" s="639"/>
      <c r="J13" s="640"/>
    </row>
    <row r="14" spans="1:15">
      <c r="A14" s="400"/>
      <c r="B14" s="339"/>
      <c r="C14" s="303"/>
      <c r="D14" s="303"/>
      <c r="E14" s="303"/>
      <c r="F14" s="303"/>
      <c r="G14" s="303"/>
      <c r="H14" s="303"/>
      <c r="I14" s="303"/>
      <c r="J14" s="304"/>
    </row>
    <row r="15" spans="1:15">
      <c r="A15" s="401" t="s">
        <v>312</v>
      </c>
      <c r="B15" s="399"/>
      <c r="C15" s="303"/>
      <c r="D15" s="303"/>
      <c r="E15" s="303"/>
      <c r="F15" s="303"/>
      <c r="G15" s="303"/>
      <c r="H15" s="303"/>
      <c r="I15" s="303"/>
      <c r="J15" s="304"/>
    </row>
    <row r="16" spans="1:15">
      <c r="A16" s="401" t="s">
        <v>313</v>
      </c>
      <c r="B16" s="399"/>
      <c r="C16" s="303"/>
      <c r="D16" s="303"/>
      <c r="E16" s="303"/>
      <c r="F16" s="303"/>
      <c r="G16" s="303"/>
      <c r="H16" s="303"/>
      <c r="I16" s="303"/>
      <c r="J16" s="304"/>
    </row>
    <row r="17" spans="1:10">
      <c r="A17" s="401" t="s">
        <v>314</v>
      </c>
      <c r="B17" s="399"/>
      <c r="C17" s="303"/>
      <c r="D17" s="303"/>
      <c r="E17" s="303"/>
      <c r="F17" s="303"/>
      <c r="G17" s="303"/>
      <c r="H17" s="303"/>
      <c r="I17" s="303"/>
      <c r="J17" s="304"/>
    </row>
    <row r="18" spans="1:10">
      <c r="A18" s="401" t="s">
        <v>315</v>
      </c>
      <c r="B18" s="399"/>
      <c r="C18" s="303"/>
      <c r="D18" s="303"/>
      <c r="E18" s="303"/>
      <c r="F18" s="303"/>
      <c r="G18" s="303"/>
      <c r="H18" s="303"/>
      <c r="I18" s="303"/>
      <c r="J18" s="304"/>
    </row>
    <row r="19" spans="1:10">
      <c r="A19" s="401" t="s">
        <v>316</v>
      </c>
      <c r="B19" s="399"/>
      <c r="C19" s="303"/>
      <c r="D19" s="303"/>
      <c r="E19" s="303"/>
      <c r="F19" s="303"/>
      <c r="G19" s="303"/>
      <c r="H19" s="303"/>
      <c r="I19" s="303"/>
      <c r="J19" s="304"/>
    </row>
    <row r="20" spans="1:10">
      <c r="A20" s="401" t="s">
        <v>317</v>
      </c>
      <c r="B20" s="339"/>
      <c r="C20" s="303"/>
      <c r="D20" s="303"/>
      <c r="E20" s="303"/>
      <c r="F20" s="303"/>
      <c r="G20" s="303"/>
      <c r="H20" s="303"/>
      <c r="I20" s="303"/>
      <c r="J20" s="304"/>
    </row>
    <row r="21" spans="1:10">
      <c r="A21" s="401" t="s">
        <v>318</v>
      </c>
      <c r="B21" s="339"/>
      <c r="C21" s="303"/>
      <c r="D21" s="303"/>
      <c r="E21" s="303"/>
      <c r="F21" s="303"/>
      <c r="G21" s="303"/>
      <c r="H21" s="303"/>
      <c r="I21" s="303"/>
      <c r="J21" s="304"/>
    </row>
    <row r="22" spans="1:10">
      <c r="A22" s="401" t="s">
        <v>319</v>
      </c>
      <c r="B22" s="339"/>
      <c r="C22" s="303"/>
      <c r="D22" s="303"/>
      <c r="E22" s="303"/>
      <c r="F22" s="303"/>
      <c r="G22" s="303"/>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39" t="s">
        <v>383</v>
      </c>
      <c r="C25" s="639"/>
      <c r="D25" s="639"/>
      <c r="E25" s="639"/>
      <c r="F25" s="639"/>
      <c r="G25" s="639"/>
      <c r="H25" s="639"/>
      <c r="I25" s="639"/>
      <c r="J25" s="640"/>
    </row>
    <row r="26" spans="1:10" ht="21" customHeight="1">
      <c r="A26" s="636"/>
      <c r="B26" s="614" t="str">
        <f>'Suivi de Formules'!M6</f>
        <v>IndicA2</v>
      </c>
      <c r="C26" s="616"/>
      <c r="D26" s="616"/>
      <c r="E26" s="616"/>
      <c r="F26" s="616"/>
      <c r="G26" s="616"/>
      <c r="H26" s="616"/>
      <c r="I26" s="616"/>
      <c r="J26" s="617"/>
    </row>
    <row r="27" spans="1:10" ht="12" customHeight="1">
      <c r="A27" s="636"/>
      <c r="B27" s="615"/>
      <c r="C27" s="616"/>
      <c r="D27" s="616"/>
      <c r="E27" s="616"/>
      <c r="F27" s="616"/>
      <c r="G27" s="616"/>
      <c r="H27" s="616"/>
      <c r="I27" s="616"/>
      <c r="J27" s="617"/>
    </row>
    <row r="28" spans="1:10" ht="12"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26.25" customHeight="1">
      <c r="A31" s="636"/>
      <c r="B31" s="614" t="str">
        <f>IF($B26="IndicA1",IF(OR('Rel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competences'!O$16&lt;&gt;"","IndicD2","")))))),IF($B26="IndicB3",IF('Rel Sequencences competences'!O$12&lt;&gt;"","IndicB4",IF('Rel Sequencences competences'!O$13&lt;&gt;"","IndicC1",IF('Rel Sequencences competences'!O$14&lt;&gt;"","IndicC2",IF('Rel Sequencences competences'!O$15&lt;&gt;"","IndicD1",IF('Rel Sequencences competences'!O$16&lt;&gt;"","IndicD2",""))))),IF($B26="IndicB4",IF('Rel Sequencences competences'!O$13&lt;&gt;"","IndicC1",IF('Rel Sequencences competences'!O$14&lt;&gt;"","IndicC2",IF('Rel Sequencences competences'!O$15&lt;&gt;"","IndicD1",IF('Rel Sequencences competences'!O$16&lt;&gt;"","IndicD2","")))),IF($B26="IndicC1",IF('Rel Sequencences competences'!O$14&lt;&gt;"","IndicC2",IF('Rel Sequencences competences'!O$15&lt;&gt;"","IndicD1",IF('Rel Sequencences competences'!O$16&lt;&gt;"","IndicD2",""))),IF($B26="IndicC2",IF('Rel Sequencences competences'!O$15&lt;&gt;"","IndicD1",IF('Rel Sequencences competences'!O$16&lt;&gt;"","IndicD2","")),IF($B26="IndicD1",IF('Rel Sequencences competences'!O$16&lt;&gt;"","IndicD2",""),""))))))))))</f>
        <v>IndicB1</v>
      </c>
      <c r="C31" s="616"/>
      <c r="D31" s="616"/>
      <c r="E31" s="616"/>
      <c r="F31" s="616"/>
      <c r="G31" s="616"/>
      <c r="H31" s="616"/>
      <c r="I31" s="616"/>
      <c r="J31" s="617"/>
    </row>
    <row r="32" spans="1:10" ht="24.7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30" customHeight="1">
      <c r="A36" s="636"/>
      <c r="B36" s="614" t="str">
        <f>IF($B31="IndicA1",IF(OR('Rel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competences'!O$16&lt;&gt;"","IndicD2","")))))))))),IF($B31="IndicA2",IF('Rel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competences'!O$16&lt;&gt;"","IndicD2",""))))))))),IF($B31="IndicA3",IF('Rel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competences'!O$16&lt;&gt;"","IndicD2","")))))))),IF($B31="IndicB1",IF('Rel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competences'!O$16&lt;&gt;"","IndicD2",""))))))),IF($B31="IndicB2",IF(OR('Rel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competences'!O$16&lt;&gt;"","IndicD2","")))))),IF($B31="IndicB3",IF('Rel Sequencences competences'!O$12&lt;&gt;"","IndicB4",IF('Rel Sequencences competences'!O$13&lt;&gt;"","IndicC1",IF('Rel Sequencences competences'!O$14&lt;&gt;"","IndicC2",IF('Rel Sequencences competences'!O$15&lt;&gt;"","IndicD1",IF('Rel Sequencences competences'!O$16&lt;&gt;"","IndicD2",""))))),IF($B31="IndicB4",IF('Rel Sequencences competences'!O$13&lt;&gt;"","IndicC1",IF('Rel Sequencences competences'!O$14&lt;&gt;"","IndicC2",IF('Rel Sequencences competences'!O$15&lt;&gt;"","IndicD1",IF('Rel Sequencences competences'!O$16&lt;&gt;"","IndicD2","")))),IF($B31="IndicC1",IF('Rel Sequencences competences'!O$14&lt;&gt;"","IndicC2",IF('Rel Sequencences competences'!O$15&lt;&gt;"","IndicD1",IF('Rel Sequencences competences'!O$16&lt;&gt;"","IndicD2",""))),IF($B31="IndicC2",IF('Rel Sequencences competences'!O$15&lt;&gt;"","IndicD1",IF('Rel Sequencences competences'!O$16&lt;&gt;"","IndicD2","")),IF($B31="IndicD1",IF('Rel Sequencences competences'!O$16&lt;&gt;"","IndicD2",""),""))))))))))</f>
        <v>IndicB2</v>
      </c>
      <c r="C36" s="616"/>
      <c r="D36" s="616"/>
      <c r="E36" s="616"/>
      <c r="F36" s="616"/>
      <c r="G36" s="616"/>
      <c r="H36" s="616"/>
      <c r="I36" s="616"/>
      <c r="J36" s="617"/>
    </row>
    <row r="37" spans="1:10" ht="12"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customHeight="1">
      <c r="A41" s="636"/>
      <c r="B41" s="614" t="str">
        <f>IF($B36="IndicA1",IF(OR('Rel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competences'!O$16&lt;&gt;"","IndicD2","")))))),IF($B36="IndicB3",IF('Rel Sequencences competences'!O$12&lt;&gt;"","IndicB4",IF('Rel Sequencences competences'!O$13&lt;&gt;"","IndicC1",IF('Rel Sequencences competences'!O$14&lt;&gt;"","IndicC2",IF('Rel Sequencences competences'!O$15&lt;&gt;"","IndicD1",IF('Rel Sequencences competences'!O$16&lt;&gt;"","IndicD2",""))))),IF($B36="IndicB4",IF('Rel Sequencences competences'!O$13&lt;&gt;"","IndicC1",IF('Rel Sequencences competences'!O$14&lt;&gt;"","IndicC2",IF('Rel Sequencences competences'!O$15&lt;&gt;"","IndicD1",IF('Rel Sequencences competences'!O$16&lt;&gt;"","IndicD2","")))),IF($B36="IndicC1",IF('Rel Sequencences competences'!O$14&lt;&gt;"","IndicC2",IF('Rel Sequencences competences'!O$15&lt;&gt;"","IndicD1",IF('Rel Sequencences competences'!O$16&lt;&gt;"","IndicD2",""))),IF($B36="IndicC2",IF('Rel Sequencences competences'!O$15&lt;&gt;"","IndicD1",IF('Rel Sequencences competences'!O$16&lt;&gt;"","IndicD2","")),IF($B36="IndicD1",IF('Rel Sequencences competences'!O$16&lt;&gt;"","IndicD2",""),""))))))))))</f>
        <v/>
      </c>
      <c r="C41" s="616"/>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customHeight="1">
      <c r="A46" s="636"/>
      <c r="B46" s="614" t="str">
        <f>IF($B41="IndicA1",IF(OR('Rel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competences'!O$16&lt;&gt;"","IndicD2","")))))))))),IF($B41="IndicA2",IF('Rel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competences'!O$16&lt;&gt;"","IndicD2",""))))))))),IF($B41="IndicA3",IF('Rel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competences'!O$16&lt;&gt;"","IndicD2","")))))))),IF($B41="IndicB1",IF('Rel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competences'!O$16&lt;&gt;"","IndicD2",""))))))),IF($B41="IndicB2",IF(OR('Rel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competences'!O$16&lt;&gt;"","IndicD2","")))))),IF($B41="IndicB3",IF('Rel Sequencences competences'!O$12&lt;&gt;"","IndicB4",IF('Rel Sequencences competences'!O$13&lt;&gt;"","IndicC1",IF('Rel Sequencences competences'!O$14&lt;&gt;"","IndicC2",IF('Rel Sequencences competences'!O$15&lt;&gt;"","IndicD1",IF('Rel Sequencences competences'!O$16&lt;&gt;"","IndicD2",""))))),IF($B41="IndicB4",IF('Rel Sequencences competences'!O$13&lt;&gt;"","IndicC1",IF('Rel Sequencences competences'!O$14&lt;&gt;"","IndicC2",IF('Rel Sequencences competences'!O$15&lt;&gt;"","IndicD1",IF('Rel Sequencences competences'!O$16&lt;&gt;"","IndicD2","")))),IF($B41="IndicC1",IF('Rel Sequencences competences'!O$14&lt;&gt;"","IndicC2",IF('Rel Sequencences competences'!O$15&lt;&gt;"","IndicD1",IF('Rel Sequencences competences'!O$16&lt;&gt;"","IndicD2",""))),IF($B41="IndicC2",IF('Rel Sequencences competences'!O$15&lt;&gt;"","IndicD1",IF('Rel Sequencences competences'!O$16&lt;&gt;"","IndicD2","")),IF($B41="IndicD1",IF('Rel Sequencences competences'!O$16&lt;&gt;"","IndicD2",""),""))))))))))</f>
        <v/>
      </c>
      <c r="C46" s="616"/>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customHeight="1">
      <c r="A51" s="636"/>
      <c r="B51" s="614" t="str">
        <f>IF($B46="IndicA1",IF(OR('Rel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competences'!O$16&lt;&gt;"","IndicD2","")))))),IF($B46="IndicB3",IF('Rel Sequencences competences'!O$12&lt;&gt;"","IndicB4",IF('Rel Sequencences competences'!O$13&lt;&gt;"","IndicC1",IF('Rel Sequencences competences'!O$14&lt;&gt;"","IndicC2",IF('Rel Sequencences competences'!O$15&lt;&gt;"","IndicD1",IF('Rel Sequencences competences'!O$16&lt;&gt;"","IndicD2",""))))),IF($B46="IndicB4",IF('Rel Sequencences competences'!O$13&lt;&gt;"","IndicC1",IF('Rel Sequencences competences'!O$14&lt;&gt;"","IndicC2",IF('Rel Sequencences competences'!O$15&lt;&gt;"","IndicD1",IF('Rel Sequencences competences'!O$16&lt;&gt;"","IndicD2","")))),IF($B46="IndicC1",IF('Rel Sequencences competences'!O$14&lt;&gt;"","IndicC2",IF('Rel Sequencences competences'!O$15&lt;&gt;"","IndicD1",IF('Rel Sequencences competences'!O$16&lt;&gt;"","IndicD2",""))),IF($B46="IndicC2",IF('Rel Sequencences competences'!O$15&lt;&gt;"","IndicD1",IF('Rel Sequencences competences'!O$16&lt;&gt;"","IndicD2","")),IF($B46="IndicD1",IF('Rel Sequencences competences'!O$16&lt;&gt;"","IndicD2",""),""))))))))))</f>
        <v/>
      </c>
      <c r="C51" s="616"/>
      <c r="D51" s="616"/>
      <c r="E51" s="616"/>
      <c r="F51" s="616"/>
      <c r="G51" s="616"/>
      <c r="H51" s="616"/>
      <c r="I51" s="616"/>
      <c r="J51" s="617"/>
    </row>
    <row r="52" spans="1:10" ht="12"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23.25" customHeight="1">
      <c r="A56" s="636"/>
      <c r="B56" s="614" t="str">
        <f>IF($B51="IndicA1",IF(OR('Rel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competences'!O$16&lt;&gt;"","IndicD2","")))))))))),IF($B51="IndicA2",IF('Rel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competences'!O$16&lt;&gt;"","IndicD2",""))))))))),IF($B51="IndicA3",IF('Rel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competences'!O$16&lt;&gt;"","IndicD2","")))))))),IF($B51="IndicB1",IF('Rel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competences'!O$16&lt;&gt;"","IndicD2",""))))))),IF($B51="IndicB2",IF(OR('Rel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competences'!O$16&lt;&gt;"","IndicD2","")))))),IF($B51="IndicB3",IF('Rel Sequencences competences'!O$12&lt;&gt;"","IndicB4",IF('Rel Sequencences competences'!O$13&lt;&gt;"","IndicC1",IF('Rel Sequencences competences'!O$14&lt;&gt;"","IndicC2",IF('Rel Sequencences competences'!O$15&lt;&gt;"","IndicD1",IF('Rel Sequencences competences'!O$16&lt;&gt;"","IndicD2",""))))),IF($B51="IndicB4",IF('Rel Sequencences competences'!O$13&lt;&gt;"","IndicC1",IF('Rel Sequencences competences'!O$14&lt;&gt;"","IndicC2",IF('Rel Sequencences competences'!O$15&lt;&gt;"","IndicD1",IF('Rel Sequencences competences'!O$16&lt;&gt;"","IndicD2","")))),IF($B51="IndicC1",IF('Rel Sequencences competences'!O$14&lt;&gt;"","IndicC2",IF('Rel Sequencences competences'!O$15&lt;&gt;"","IndicD1",IF('Rel Sequencences competences'!O$16&lt;&gt;"","IndicD2",""))),IF($B51="IndicC2",IF('Rel Sequencences competences'!O$15&lt;&gt;"","IndicD1",IF('Rel Sequencences competences'!O$16&lt;&gt;"","IndicD2","")),IF($B51="IndicD1",IF('Rel Sequencences competences'!O$16&lt;&gt;"","IndicD2",""),""))))))))))</f>
        <v/>
      </c>
      <c r="C56" s="616"/>
      <c r="D56" s="616"/>
      <c r="E56" s="616"/>
      <c r="F56" s="616"/>
      <c r="G56" s="616"/>
      <c r="H56" s="616"/>
      <c r="I56" s="616"/>
      <c r="J56" s="617"/>
    </row>
    <row r="57" spans="1:10" ht="12"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3.5"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30" customHeight="1">
      <c r="A61" s="636"/>
      <c r="B61" s="614" t="str">
        <f>IF($B56="IndicA1",IF(OR('Rel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competences'!O$16&lt;&gt;"","IndicD2","")))))),IF($B56="IndicB3",IF('Rel Sequencences competences'!O$12&lt;&gt;"","IndicB4",IF('Rel Sequencences competences'!O$13&lt;&gt;"","IndicC1",IF('Rel Sequencences competences'!O$14&lt;&gt;"","IndicC2",IF('Rel Sequencences competences'!O$15&lt;&gt;"","IndicD1",IF('Rel Sequencences competences'!O$16&lt;&gt;"","IndicD2",""))))),IF($B56="IndicB4",IF('Rel Sequencences competences'!O$13&lt;&gt;"","IndicC1",IF('Rel Sequencences competences'!O$14&lt;&gt;"","IndicC2",IF('Rel Sequencences competences'!O$15&lt;&gt;"","IndicD1",IF('Rel Sequencences competences'!O$16&lt;&gt;"","IndicD2","")))),IF($B56="IndicC1",IF('Rel Sequencences competences'!O$14&lt;&gt;"","IndicC2",IF('Rel Sequencences competences'!O$15&lt;&gt;"","IndicD1",IF('Rel Sequencences competences'!O$16&lt;&gt;"","IndicD2",""))),IF($B56="IndicC2",IF('Rel Sequencences competences'!O$15&lt;&gt;"","IndicD1",IF('Rel Sequencences competences'!O$16&lt;&gt;"","IndicD2","")),IF($B56="IndicD1",IF('Rel Sequencences competences'!O$16&lt;&gt;"","IndicD2",""),""))))))))))</f>
        <v/>
      </c>
      <c r="C61" s="662"/>
      <c r="D61" s="662"/>
      <c r="E61" s="662"/>
      <c r="F61" s="662"/>
      <c r="G61" s="662"/>
      <c r="H61" s="662"/>
      <c r="I61" s="662"/>
      <c r="J61" s="663"/>
    </row>
    <row r="62" spans="1:10" ht="12"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62"/>
      <c r="D62" s="662"/>
      <c r="E62" s="662"/>
      <c r="F62" s="662"/>
      <c r="G62" s="662"/>
      <c r="H62" s="662"/>
      <c r="I62" s="662"/>
      <c r="J62" s="663"/>
    </row>
    <row r="63" spans="1:10" ht="12"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62"/>
      <c r="D63" s="662"/>
      <c r="E63" s="662"/>
      <c r="F63" s="662"/>
      <c r="G63" s="662"/>
      <c r="H63" s="662"/>
      <c r="I63" s="662"/>
      <c r="J63" s="663"/>
    </row>
    <row r="64" spans="1:10" ht="12"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62"/>
      <c r="D64" s="662"/>
      <c r="E64" s="662"/>
      <c r="F64" s="662"/>
      <c r="G64" s="662"/>
      <c r="H64" s="662"/>
      <c r="I64" s="662"/>
      <c r="J64" s="663"/>
    </row>
    <row r="65" spans="1:10" ht="12"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62"/>
      <c r="D65" s="662"/>
      <c r="E65" s="662"/>
      <c r="F65" s="662"/>
      <c r="G65" s="662"/>
      <c r="H65" s="662"/>
      <c r="I65" s="662"/>
      <c r="J65" s="663"/>
    </row>
    <row r="66" spans="1:10" ht="12" customHeight="1">
      <c r="A66" s="636"/>
      <c r="B66" s="614" t="str">
        <f>IF($B61="IndicA1",IF(OR('Rel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competences'!O$16&lt;&gt;"","IndicD2","")))))))))),IF($B61="IndicA2",IF('Rel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competences'!O$16&lt;&gt;"","IndicD2",""))))))))),IF($B61="IndicA3",IF('Rel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competences'!O$16&lt;&gt;"","IndicD2","")))))))),IF($B61="IndicB1",IF('Rel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competences'!O$16&lt;&gt;"","IndicD2",""))))))),IF($B61="IndicB2",IF(OR('Rel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competences'!O$16&lt;&gt;"","IndicD2","")))))),IF($B61="IndicB3",IF('Rel Sequencences competences'!O$12&lt;&gt;"","IndicB4",IF('Rel Sequencences competences'!O$13&lt;&gt;"","IndicC1",IF('Rel Sequencences competences'!O$14&lt;&gt;"","IndicC2",IF('Rel Sequencences competences'!O$15&lt;&gt;"","IndicD1",IF('Rel Sequencences competences'!O$16&lt;&gt;"","IndicD2",""))))),IF($B61="IndicB4",IF('Rel Sequencences competences'!O$13&lt;&gt;"","IndicC1",IF('Rel Sequencences competences'!O$14&lt;&gt;"","IndicC2",IF('Rel Sequencences competences'!O$15&lt;&gt;"","IndicD1",IF('Rel Sequencences competences'!O$16&lt;&gt;"","IndicD2","")))),IF($B61="IndicC1",IF('Rel Sequencences competences'!O$14&lt;&gt;"","IndicC2",IF('Rel Sequencences competences'!O$15&lt;&gt;"","IndicD1",IF('Rel Sequencences competences'!O$16&lt;&gt;"","IndicD2",""))),IF($B61="IndicC2",IF('Rel Sequencences competences'!O$15&lt;&gt;"","IndicD1",IF('Rel Sequencences competences'!O$16&lt;&gt;"","IndicD2","")),IF($B61="IndicD1",IF('Rel Sequencences competences'!O$16&lt;&gt;"","IndicD2",""),""))))))))))</f>
        <v/>
      </c>
      <c r="C66" s="662"/>
      <c r="D66" s="662"/>
      <c r="E66" s="662"/>
      <c r="F66" s="662"/>
      <c r="G66" s="662"/>
      <c r="H66" s="662"/>
      <c r="I66" s="662"/>
      <c r="J66" s="663"/>
    </row>
    <row r="67" spans="1:10" ht="12"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62"/>
      <c r="D67" s="662"/>
      <c r="E67" s="662"/>
      <c r="F67" s="662"/>
      <c r="G67" s="662"/>
      <c r="H67" s="662"/>
      <c r="I67" s="662"/>
      <c r="J67" s="663"/>
    </row>
    <row r="68" spans="1:10" ht="12"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62"/>
      <c r="D68" s="662"/>
      <c r="E68" s="662"/>
      <c r="F68" s="662"/>
      <c r="G68" s="662"/>
      <c r="H68" s="662"/>
      <c r="I68" s="662"/>
      <c r="J68" s="663"/>
    </row>
    <row r="69" spans="1:10" ht="12"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62"/>
      <c r="D69" s="662"/>
      <c r="E69" s="662"/>
      <c r="F69" s="662"/>
      <c r="G69" s="662"/>
      <c r="H69" s="662"/>
      <c r="I69" s="662"/>
      <c r="J69" s="663"/>
    </row>
    <row r="70" spans="1:10" ht="12"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62"/>
      <c r="D70" s="662"/>
      <c r="E70" s="662"/>
      <c r="F70" s="662"/>
      <c r="G70" s="662"/>
      <c r="H70" s="662"/>
      <c r="I70" s="662"/>
      <c r="J70" s="663"/>
    </row>
    <row r="71" spans="1:10" ht="27" customHeight="1">
      <c r="A71" s="636"/>
      <c r="B71" s="614" t="str">
        <f>IF($B66="IndicA1",IF(OR('Rel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competences'!O$16&lt;&gt;"","IndicD2","")))))))))),IF($B66="IndicA2",IF('Rel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competences'!O$16&lt;&gt;"","IndicD2",""))))))))),IF($B66="IndicA3",IF('Rel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competences'!O$16&lt;&gt;"","IndicD2","")))))))),IF($B66="IndicB1",IF('Rel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competences'!O$16&lt;&gt;"","IndicD2",""))))))),IF($B66="IndicB2",IF(OR('Rel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competences'!O$16&lt;&gt;"","IndicD2","")))))),IF($B66="IndicB3",IF('Rel Sequencences competences'!O$12&lt;&gt;"","IndicB4",IF('Rel Sequencences competences'!O$13&lt;&gt;"","IndicC1",IF('Rel Sequencences competences'!O$14&lt;&gt;"","IndicC2",IF('Rel Sequencences competences'!O$15&lt;&gt;"","IndicD1",IF('Rel Sequencences competences'!O$16&lt;&gt;"","IndicD2",""))))),IF($B66="IndicB4",IF('Rel Sequencences competences'!O$13&lt;&gt;"","IndicC1",IF('Rel Sequencences competences'!O$14&lt;&gt;"","IndicC2",IF('Rel Sequencences competences'!O$15&lt;&gt;"","IndicD1",IF('Rel Sequencences competences'!O$16&lt;&gt;"","IndicD2","")))),IF($B66="IndicC1",IF('Rel Sequencences competences'!O$14&lt;&gt;"","IndicC2",IF('Rel Sequencences competences'!O$15&lt;&gt;"","IndicD1",IF('Rel Sequencences competences'!O$16&lt;&gt;"","IndicD2",""))),IF($B66="IndicC2",IF('Rel Sequencences competences'!O$15&lt;&gt;"","IndicD1",IF('Rel Sequencences competences'!O$16&lt;&gt;"","IndicD2","")),IF($B66="IndicD1",IF('Rel Sequencences competences'!O$16&lt;&gt;"","IndicD2",""),""))))))))))</f>
        <v/>
      </c>
      <c r="C71" s="662"/>
      <c r="D71" s="662"/>
      <c r="E71" s="662"/>
      <c r="F71" s="662"/>
      <c r="G71" s="662"/>
      <c r="H71" s="662"/>
      <c r="I71" s="662"/>
      <c r="J71" s="663"/>
    </row>
    <row r="72" spans="1:10" ht="12"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62"/>
      <c r="D72" s="662"/>
      <c r="E72" s="662"/>
      <c r="F72" s="662"/>
      <c r="G72" s="662"/>
      <c r="H72" s="662"/>
      <c r="I72" s="662"/>
      <c r="J72" s="663"/>
    </row>
    <row r="73" spans="1:10" ht="12"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62"/>
      <c r="D73" s="662"/>
      <c r="E73" s="662"/>
      <c r="F73" s="662"/>
      <c r="G73" s="662"/>
      <c r="H73" s="662"/>
      <c r="I73" s="662"/>
      <c r="J73" s="663"/>
    </row>
    <row r="74" spans="1:10" ht="12"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62"/>
      <c r="D74" s="662"/>
      <c r="E74" s="662"/>
      <c r="F74" s="662"/>
      <c r="G74" s="662"/>
      <c r="H74" s="662"/>
      <c r="I74" s="662"/>
      <c r="J74" s="663"/>
    </row>
    <row r="75" spans="1:10" ht="12"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62"/>
      <c r="D75" s="662"/>
      <c r="E75" s="662"/>
      <c r="F75" s="662"/>
      <c r="G75" s="662"/>
      <c r="H75" s="662"/>
      <c r="I75" s="662"/>
      <c r="J75" s="663"/>
    </row>
    <row r="76" spans="1:10" ht="12" customHeight="1">
      <c r="A76" s="636"/>
      <c r="B76" s="614" t="str">
        <f>IF($B71="IndicA1",IF(OR('Rel Sequencences competences'!O$5&lt;&gt;"",'Rel Sequencences competences'!O$6&lt;&gt;""),"IndicA2",IF('Rel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competences'!O$16&lt;&gt;"","IndicD2","")))))))))),IF($B71="IndicA2",IF('Rel Sequencences competences'!O$7&lt;&gt;"","IndicA3",IF('Rel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competences'!O$16&lt;&gt;"","IndicD2",""))))))))),IF($B71="IndicA3",IF('Rel Sequencences competences'!O$8&lt;&gt;"","IndicB1",IF('Rel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competences'!O$16&lt;&gt;"","IndicD2","")))))))),IF($B71="IndicB1",IF('Rel Sequencences competences'!O$9&lt;&gt;"","IndicB2",IF(OR('Rel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competences'!O$16&lt;&gt;"","IndicD2",""))))))),IF($B71="IndicB2",IF(OR('Rel Sequencences competences'!O$10&lt;&gt;"",'Rel Sequencences competences'!O$11&lt;&gt;""),"IndicB3",IF('Rel Sequencences competences'!O$12&lt;&gt;"","IndicB4",IF('Rel Sequencences competences'!O$13&lt;&gt;"","IndicC1",IF('Rel Sequencences competences'!O$14&lt;&gt;"","IndicC2",IF('Rel Sequencences competences'!O$15&lt;&gt;"","IndicD1",IF('Rel Sequencences competences'!O$16&lt;&gt;"","IndicD2","")))))),IF($B71="IndicB3",IF('Rel Sequencences competences'!O$12&lt;&gt;"","IndicB4",IF('Rel Sequencences competences'!O$13&lt;&gt;"","IndicC1",IF('Rel Sequencences competences'!O$14&lt;&gt;"","IndicC2",IF('Rel Sequencences competences'!O$15&lt;&gt;"","IndicD1",IF('Rel Sequencences competences'!O$16&lt;&gt;"","IndicD2",""))))),IF($B71="IndicB4",IF('Rel Sequencences competences'!O$13&lt;&gt;"","IndicC1",IF('Rel Sequencences competences'!O$14&lt;&gt;"","IndicC2",IF('Rel Sequencences competences'!O$15&lt;&gt;"","IndicD1",IF('Rel Sequencences competences'!O$16&lt;&gt;"","IndicD2","")))),IF($B71="IndicC1",IF('Rel Sequencences competences'!O$14&lt;&gt;"","IndicC2",IF('Rel Sequencences competences'!O$15&lt;&gt;"","IndicD1",IF('Rel Sequencences competences'!O$16&lt;&gt;"","IndicD2",""))),IF($B71="IndicC2",IF('Rel Sequencences competences'!O$15&lt;&gt;"","IndicD1",IF('Rel Sequencences competences'!O$16&lt;&gt;"","IndicD2","")),IF($B71="IndicD1",IF('Rel Sequencences competences'!O$16&lt;&gt;"","IndicD2",""),""))))))))))</f>
        <v/>
      </c>
      <c r="C76" s="618"/>
      <c r="D76" s="618"/>
      <c r="E76" s="618"/>
      <c r="F76" s="618"/>
      <c r="G76" s="618"/>
      <c r="H76" s="618"/>
      <c r="I76" s="618"/>
      <c r="J76" s="622"/>
    </row>
    <row r="77" spans="1:10" ht="12"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c r="C83" s="610"/>
      <c r="D83" s="610"/>
      <c r="E83" s="611"/>
      <c r="F83" s="612"/>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16" priority="2" operator="containsText" text="h">
      <formula>NOT(ISERROR(SEARCH("h",F4)))</formula>
    </cfRule>
  </conditionalFormatting>
  <conditionalFormatting sqref="F7:J8">
    <cfRule type="containsText" dxfId="15"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19685039370078741" right="0.19685039370078741" top="0.31496062992125984" bottom="0.31496062992125984" header="0.31496062992125984" footer="0.31496062992125984"/>
  <pageSetup paperSize="9" scale="60" orientation="portrait" horizontalDpi="4294967293" verticalDpi="0" r:id="rId1"/>
</worksheet>
</file>

<file path=xl/worksheets/sheet22.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13" zoomScale="115" zoomScaleNormal="115" workbookViewId="0">
      <selection activeCell="C29" sqref="C29:F29"/>
    </sheetView>
  </sheetViews>
  <sheetFormatPr baseColWidth="10" defaultRowHeight="15"/>
  <cols>
    <col min="1" max="1" width="10.140625" customWidth="1"/>
    <col min="2" max="10" width="12.7109375" customWidth="1"/>
    <col min="11" max="11" width="6" customWidth="1"/>
    <col min="12" max="12" width="5.7109375" customWidth="1"/>
    <col min="13" max="13" width="6.28515625" customWidth="1"/>
    <col min="14" max="14" width="5.5703125" customWidth="1"/>
    <col min="15" max="15" width="31.5703125" customWidth="1"/>
  </cols>
  <sheetData>
    <row r="1" spans="1:15" ht="28.5" customHeight="1" thickBot="1">
      <c r="A1" s="644" t="s">
        <v>302</v>
      </c>
      <c r="B1" s="645"/>
      <c r="C1" s="311" t="str">
        <f>'Rel Connaissances Sequences '!O3</f>
        <v>SsiT-3</v>
      </c>
      <c r="D1" s="646" t="str">
        <f>'Rel Connaissances Sequences '!O1</f>
        <v>Quelles solutions pour un déplacement omnidirectionnel ?</v>
      </c>
      <c r="E1" s="647"/>
      <c r="F1" s="647"/>
      <c r="G1" s="647"/>
      <c r="H1" s="647"/>
      <c r="I1" s="647"/>
      <c r="J1" s="648"/>
      <c r="K1" s="549" t="s">
        <v>607</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2</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16</v>
      </c>
      <c r="E6" s="229" t="s">
        <v>306</v>
      </c>
      <c r="F6" s="659"/>
      <c r="G6" s="660"/>
      <c r="H6" s="660"/>
      <c r="I6" s="660"/>
      <c r="J6" s="661"/>
      <c r="K6" s="552"/>
      <c r="L6" s="553"/>
      <c r="M6" s="553"/>
      <c r="N6" s="553"/>
      <c r="O6" s="554"/>
    </row>
    <row r="7" spans="1:15" ht="15" customHeight="1">
      <c r="A7" s="652"/>
      <c r="B7" s="571" t="s">
        <v>307</v>
      </c>
      <c r="C7" s="572"/>
      <c r="D7" s="231">
        <f>D5*D3</f>
        <v>8</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8</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Formules'!N2</f>
        <v xml:space="preserve">B1 Identifier et caractériser les grandeurs agissant sur un système
B2 Proposer ou justifier un modèle
</v>
      </c>
      <c r="C10" s="578"/>
      <c r="D10" s="578"/>
      <c r="E10" s="578"/>
      <c r="F10" s="578" t="str">
        <f>'Suivi de Formules'!N3</f>
        <v xml:space="preserve">B3 Résoudre et Simuler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Formules'!N4</f>
        <v xml:space="preserve">Caractéristiques des grandeurs physiques (mécaniques, électriques, thermiques, acoustiques, lumineuses, etc.)
Action mécanique
Modélisation plane
Graphe de liaisons
Principe fondamental de la dynamique (PFD)
</v>
      </c>
      <c r="C12" s="581"/>
      <c r="D12" s="581"/>
      <c r="E12" s="581"/>
      <c r="F12" s="581" t="str">
        <f>'Suivi de Formules'!N5</f>
        <v/>
      </c>
      <c r="G12" s="581"/>
      <c r="H12" s="581"/>
      <c r="I12" s="581"/>
      <c r="J12" s="582"/>
    </row>
    <row r="13" spans="1:15">
      <c r="A13" s="426"/>
      <c r="B13" s="638" t="s">
        <v>311</v>
      </c>
      <c r="C13" s="639"/>
      <c r="D13" s="639"/>
      <c r="E13" s="639"/>
      <c r="F13" s="639"/>
      <c r="G13" s="639"/>
      <c r="H13" s="639"/>
      <c r="I13" s="639"/>
      <c r="J13" s="640"/>
    </row>
    <row r="14" spans="1:15" ht="24">
      <c r="A14" s="400"/>
      <c r="B14" s="339" t="s">
        <v>428</v>
      </c>
      <c r="C14" s="303" t="s">
        <v>452</v>
      </c>
      <c r="D14" s="303" t="s">
        <v>432</v>
      </c>
      <c r="E14" s="303" t="s">
        <v>437</v>
      </c>
      <c r="F14" s="327" t="s">
        <v>428</v>
      </c>
      <c r="G14" s="327" t="s">
        <v>437</v>
      </c>
      <c r="H14" s="327"/>
      <c r="I14" s="327"/>
      <c r="J14" s="328"/>
    </row>
    <row r="15" spans="1:15">
      <c r="A15" s="401" t="s">
        <v>312</v>
      </c>
      <c r="B15" s="399" t="s">
        <v>436</v>
      </c>
      <c r="C15" s="303" t="s">
        <v>608</v>
      </c>
      <c r="D15" s="303" t="s">
        <v>436</v>
      </c>
      <c r="E15" s="303" t="s">
        <v>436</v>
      </c>
      <c r="F15" s="327" t="s">
        <v>433</v>
      </c>
      <c r="G15" s="327" t="s">
        <v>478</v>
      </c>
      <c r="H15" s="327"/>
      <c r="I15" s="327"/>
      <c r="J15" s="328"/>
    </row>
    <row r="16" spans="1:15">
      <c r="A16" s="401" t="s">
        <v>313</v>
      </c>
      <c r="B16" s="399"/>
      <c r="C16" s="303"/>
      <c r="D16" s="303"/>
      <c r="E16" s="303"/>
      <c r="F16" s="303"/>
      <c r="G16" s="327"/>
      <c r="H16" s="303"/>
      <c r="I16" s="303"/>
      <c r="J16" s="304"/>
    </row>
    <row r="17" spans="1:10">
      <c r="A17" s="401" t="s">
        <v>314</v>
      </c>
      <c r="B17" s="399" t="s">
        <v>249</v>
      </c>
      <c r="C17" s="303" t="s">
        <v>434</v>
      </c>
      <c r="D17" s="303" t="s">
        <v>249</v>
      </c>
      <c r="E17" s="303" t="s">
        <v>434</v>
      </c>
      <c r="F17" s="327" t="s">
        <v>249</v>
      </c>
      <c r="G17" s="327" t="s">
        <v>249</v>
      </c>
      <c r="H17" s="327"/>
      <c r="I17" s="327"/>
      <c r="J17" s="328"/>
    </row>
    <row r="18" spans="1:10">
      <c r="A18" s="401" t="s">
        <v>315</v>
      </c>
      <c r="B18" s="399"/>
      <c r="C18" s="303"/>
      <c r="D18" s="303"/>
      <c r="E18" s="303"/>
      <c r="F18" s="327"/>
      <c r="G18" s="327"/>
      <c r="H18" s="327"/>
      <c r="I18" s="327"/>
      <c r="J18" s="328"/>
    </row>
    <row r="19" spans="1:10">
      <c r="A19" s="401" t="s">
        <v>316</v>
      </c>
      <c r="B19" s="399"/>
      <c r="C19" s="303"/>
      <c r="D19" s="303"/>
      <c r="E19" s="303"/>
      <c r="F19" s="327"/>
      <c r="G19" s="327"/>
      <c r="H19" s="327"/>
      <c r="I19" s="327"/>
      <c r="J19" s="328"/>
    </row>
    <row r="20" spans="1:10" ht="72">
      <c r="A20" s="401" t="s">
        <v>317</v>
      </c>
      <c r="B20" s="339" t="s">
        <v>609</v>
      </c>
      <c r="C20" s="303" t="s">
        <v>610</v>
      </c>
      <c r="D20" s="303"/>
      <c r="E20" s="303" t="s">
        <v>611</v>
      </c>
      <c r="F20" s="303" t="s">
        <v>612</v>
      </c>
      <c r="G20" s="303" t="s">
        <v>613</v>
      </c>
      <c r="H20" s="327"/>
      <c r="I20" s="327"/>
      <c r="J20" s="328"/>
    </row>
    <row r="21" spans="1:10" ht="24">
      <c r="A21" s="401" t="s">
        <v>318</v>
      </c>
      <c r="B21" s="339"/>
      <c r="C21" s="303" t="s">
        <v>614</v>
      </c>
      <c r="D21" s="303"/>
      <c r="E21" s="327"/>
      <c r="F21" s="327"/>
      <c r="G21" s="327"/>
      <c r="H21" s="327"/>
      <c r="I21" s="327"/>
      <c r="J21" s="328"/>
    </row>
    <row r="22" spans="1:10">
      <c r="A22" s="401" t="s">
        <v>319</v>
      </c>
      <c r="B22" s="339"/>
      <c r="C22" s="303" t="s">
        <v>615</v>
      </c>
      <c r="D22" s="303"/>
      <c r="E22" s="327"/>
      <c r="F22" s="327"/>
      <c r="G22" s="327"/>
      <c r="H22" s="327"/>
      <c r="I22" s="327"/>
      <c r="J22" s="328"/>
    </row>
    <row r="23" spans="1:10" ht="48">
      <c r="A23" s="401" t="s">
        <v>320</v>
      </c>
      <c r="B23" s="339"/>
      <c r="C23" s="303" t="s">
        <v>616</v>
      </c>
      <c r="D23" s="303"/>
      <c r="E23" s="327"/>
      <c r="F23" s="327"/>
      <c r="G23" s="327"/>
      <c r="H23" s="327"/>
      <c r="I23" s="327"/>
      <c r="J23" s="328"/>
    </row>
    <row r="24" spans="1:10" ht="15.75" thickBot="1">
      <c r="A24" s="402" t="s">
        <v>321</v>
      </c>
      <c r="B24" s="340"/>
      <c r="C24" s="499"/>
      <c r="D24" s="333"/>
      <c r="E24" s="427"/>
      <c r="F24" s="427"/>
      <c r="G24" s="427"/>
      <c r="H24" s="427"/>
      <c r="I24" s="427"/>
      <c r="J24" s="428"/>
    </row>
    <row r="25" spans="1:10">
      <c r="A25" s="635"/>
      <c r="B25" s="639" t="s">
        <v>383</v>
      </c>
      <c r="C25" s="639"/>
      <c r="D25" s="639"/>
      <c r="E25" s="639"/>
      <c r="F25" s="639"/>
      <c r="G25" s="639"/>
      <c r="H25" s="639"/>
      <c r="I25" s="639"/>
      <c r="J25" s="640"/>
    </row>
    <row r="26" spans="1:10" ht="31.5" customHeight="1">
      <c r="A26" s="636"/>
      <c r="B26" s="614" t="str">
        <f>'Suivi de Formules'!N6</f>
        <v>IndicB1</v>
      </c>
      <c r="C26" s="616" t="s">
        <v>358</v>
      </c>
      <c r="D26" s="616"/>
      <c r="E26" s="616"/>
      <c r="F26" s="616"/>
      <c r="G26" s="616"/>
      <c r="H26" s="616"/>
      <c r="I26" s="616"/>
      <c r="J26" s="617"/>
    </row>
    <row r="27" spans="1:10" ht="12" customHeight="1">
      <c r="A27" s="636"/>
      <c r="B27" s="615"/>
      <c r="C27" s="616"/>
      <c r="D27" s="616"/>
      <c r="E27" s="616"/>
      <c r="F27" s="616"/>
      <c r="G27" s="616"/>
      <c r="H27" s="616"/>
      <c r="I27" s="616"/>
      <c r="J27" s="617"/>
    </row>
    <row r="28" spans="1:10" ht="12"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15.75" customHeight="1">
      <c r="A31" s="636"/>
      <c r="B31" s="614" t="str">
        <f>IF($B26="IndicA1",IF(OR('Rel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competences'!P$16&lt;&gt;"","IndicD2","")))))),IF($B26="IndicB3",IF('Rel Sequencences competences'!P$12&lt;&gt;"","IndicB4",IF('Rel Sequencences competences'!P$13&lt;&gt;"","IndicC1",IF('Rel Sequencences competences'!P$14&lt;&gt;"","IndicC2",IF('Rel Sequencences competences'!P$15&lt;&gt;"","IndicD1",IF('Rel Sequencences competences'!P$16&lt;&gt;"","IndicD2",""))))),IF($B26="IndicB4",IF('Rel Sequencences competences'!P$13&lt;&gt;"","IndicC1",IF('Rel Sequencences competences'!P$14&lt;&gt;"","IndicC2",IF('Rel Sequencences competences'!P$15&lt;&gt;"","IndicD1",IF('Rel Sequencences competences'!P$16&lt;&gt;"","IndicD2","")))),IF($B26="IndicC1",IF('Rel Sequencences competences'!P$14&lt;&gt;"","IndicC2",IF('Rel Sequencences competences'!P$15&lt;&gt;"","IndicD1",IF('Rel Sequencences competences'!P$16&lt;&gt;"","IndicD2",""))),IF($B26="IndicC2",IF('Rel Sequencences competences'!P$15&lt;&gt;"","IndicD1",IF('Rel Sequencences competences'!P$16&lt;&gt;"","IndicD2","")),IF($B26="IndicD1",IF('Rel Sequencences competences'!P$16&lt;&gt;"","IndicD2",""),""))))))))))</f>
        <v>IndicB2</v>
      </c>
      <c r="C31" s="616" t="s">
        <v>359</v>
      </c>
      <c r="D31" s="616"/>
      <c r="E31" s="616"/>
      <c r="F31" s="616"/>
      <c r="G31" s="616"/>
      <c r="H31" s="616"/>
      <c r="I31" s="616"/>
      <c r="J31" s="617"/>
    </row>
    <row r="32" spans="1:10" ht="15.7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2" s="616" t="s">
        <v>360</v>
      </c>
      <c r="D32" s="616"/>
      <c r="E32" s="616"/>
      <c r="F32" s="616"/>
      <c r="G32" s="616"/>
      <c r="H32" s="616"/>
      <c r="I32" s="616"/>
      <c r="J32" s="617"/>
    </row>
    <row r="33" spans="1:10" ht="18.75"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3" s="616" t="s">
        <v>361</v>
      </c>
      <c r="D33" s="616"/>
      <c r="E33" s="616"/>
      <c r="F33" s="616"/>
      <c r="G33" s="616"/>
      <c r="H33" s="616"/>
      <c r="I33" s="616"/>
      <c r="J33" s="617"/>
    </row>
    <row r="34" spans="1:10" ht="18"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5" s="616"/>
      <c r="D35" s="616"/>
      <c r="E35" s="616"/>
      <c r="F35" s="616"/>
      <c r="G35" s="616"/>
      <c r="H35" s="616"/>
      <c r="I35" s="616"/>
      <c r="J35" s="617"/>
    </row>
    <row r="36" spans="1:10" ht="25.5" customHeight="1">
      <c r="A36" s="636"/>
      <c r="B36" s="614" t="str">
        <f>IF($B31="IndicA1",IF(OR('Rel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competences'!P$16&lt;&gt;"","IndicD2","")))))))))),IF($B31="IndicA2",IF('Rel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competences'!P$16&lt;&gt;"","IndicD2",""))))))))),IF($B31="IndicA3",IF('Rel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competences'!P$16&lt;&gt;"","IndicD2","")))))))),IF($B31="IndicB1",IF('Rel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competences'!P$16&lt;&gt;"","IndicD2",""))))))),IF($B31="IndicB2",IF(OR('Rel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competences'!P$16&lt;&gt;"","IndicD2","")))))),IF($B31="IndicB3",IF('Rel Sequencences competences'!P$12&lt;&gt;"","IndicB4",IF('Rel Sequencences competences'!P$13&lt;&gt;"","IndicC1",IF('Rel Sequencences competences'!P$14&lt;&gt;"","IndicC2",IF('Rel Sequencences competences'!P$15&lt;&gt;"","IndicD1",IF('Rel Sequencences competences'!P$16&lt;&gt;"","IndicD2",""))))),IF($B31="IndicB4",IF('Rel Sequencences competences'!P$13&lt;&gt;"","IndicC1",IF('Rel Sequencences competences'!P$14&lt;&gt;"","IndicC2",IF('Rel Sequencences competences'!P$15&lt;&gt;"","IndicD1",IF('Rel Sequencences competences'!P$16&lt;&gt;"","IndicD2","")))),IF($B31="IndicC1",IF('Rel Sequencences competences'!P$14&lt;&gt;"","IndicC2",IF('Rel Sequencences competences'!P$15&lt;&gt;"","IndicD1",IF('Rel Sequencences competences'!P$16&lt;&gt;"","IndicD2",""))),IF($B31="IndicC2",IF('Rel Sequencences competences'!P$15&lt;&gt;"","IndicD1",IF('Rel Sequencences competences'!P$16&lt;&gt;"","IndicD2","")),IF($B31="IndicD1",IF('Rel Sequencences competences'!P$16&lt;&gt;"","IndicD2",""),""))))))))))</f>
        <v>IndicB3</v>
      </c>
      <c r="C36" s="616" t="s">
        <v>362</v>
      </c>
      <c r="D36" s="616"/>
      <c r="E36" s="616"/>
      <c r="F36" s="616"/>
      <c r="G36" s="616"/>
      <c r="H36" s="616"/>
      <c r="I36" s="616"/>
      <c r="J36" s="617"/>
    </row>
    <row r="37" spans="1:10" ht="12"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7" s="616" t="s">
        <v>363</v>
      </c>
      <c r="D37" s="616"/>
      <c r="E37" s="616"/>
      <c r="F37" s="616"/>
      <c r="G37" s="616"/>
      <c r="H37" s="616"/>
      <c r="I37" s="616"/>
      <c r="J37" s="617"/>
    </row>
    <row r="38" spans="1:10" ht="23.25"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8" s="616" t="s">
        <v>516</v>
      </c>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39" s="616" t="s">
        <v>517</v>
      </c>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0" s="616"/>
      <c r="D40" s="616"/>
      <c r="E40" s="616"/>
      <c r="F40" s="616"/>
      <c r="G40" s="616"/>
      <c r="H40" s="616"/>
      <c r="I40" s="616"/>
      <c r="J40" s="617"/>
    </row>
    <row r="41" spans="1:10" ht="12" customHeight="1">
      <c r="A41" s="636"/>
      <c r="B41" s="614" t="str">
        <f>IF($B36="IndicA1",IF(OR('Rel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competences'!P$16&lt;&gt;"","IndicD2","")))))),IF($B36="IndicB3",IF('Rel Sequencences competences'!P$12&lt;&gt;"","IndicB4",IF('Rel Sequencences competences'!P$13&lt;&gt;"","IndicC1",IF('Rel Sequencences competences'!P$14&lt;&gt;"","IndicC2",IF('Rel Sequencences competences'!P$15&lt;&gt;"","IndicD1",IF('Rel Sequencences competences'!P$16&lt;&gt;"","IndicD2",""))))),IF($B36="IndicB4",IF('Rel Sequencences competences'!P$13&lt;&gt;"","IndicC1",IF('Rel Sequencences competences'!P$14&lt;&gt;"","IndicC2",IF('Rel Sequencences competences'!P$15&lt;&gt;"","IndicD1",IF('Rel Sequencences competences'!P$16&lt;&gt;"","IndicD2","")))),IF($B36="IndicC1",IF('Rel Sequencences competences'!P$14&lt;&gt;"","IndicC2",IF('Rel Sequencences competences'!P$15&lt;&gt;"","IndicD1",IF('Rel Sequencences competences'!P$16&lt;&gt;"","IndicD2",""))),IF($B36="IndicC2",IF('Rel Sequencences competences'!P$15&lt;&gt;"","IndicD1",IF('Rel Sequencences competences'!P$16&lt;&gt;"","IndicD2","")),IF($B36="IndicD1",IF('Rel Sequencences competences'!P$16&lt;&gt;"","IndicD2",""),""))))))))))</f>
        <v/>
      </c>
      <c r="C41" s="616"/>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5" s="616"/>
      <c r="D45" s="616"/>
      <c r="E45" s="616"/>
      <c r="F45" s="616"/>
      <c r="G45" s="616"/>
      <c r="H45" s="616"/>
      <c r="I45" s="616"/>
      <c r="J45" s="617"/>
    </row>
    <row r="46" spans="1:10" ht="26.25" customHeight="1">
      <c r="A46" s="636"/>
      <c r="B46" s="614" t="str">
        <f>IF($B41="IndicA1",IF(OR('Rel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competences'!P$16&lt;&gt;"","IndicD2","")))))))))),IF($B41="IndicA2",IF('Rel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competences'!P$16&lt;&gt;"","IndicD2",""))))))))),IF($B41="IndicA3",IF('Rel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competences'!P$16&lt;&gt;"","IndicD2","")))))))),IF($B41="IndicB1",IF('Rel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competences'!P$16&lt;&gt;"","IndicD2",""))))))),IF($B41="IndicB2",IF(OR('Rel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competences'!P$16&lt;&gt;"","IndicD2","")))))),IF($B41="IndicB3",IF('Rel Sequencences competences'!P$12&lt;&gt;"","IndicB4",IF('Rel Sequencences competences'!P$13&lt;&gt;"","IndicC1",IF('Rel Sequencences competences'!P$14&lt;&gt;"","IndicC2",IF('Rel Sequencences competences'!P$15&lt;&gt;"","IndicD1",IF('Rel Sequencences competences'!P$16&lt;&gt;"","IndicD2",""))))),IF($B41="IndicB4",IF('Rel Sequencences competences'!P$13&lt;&gt;"","IndicC1",IF('Rel Sequencences competences'!P$14&lt;&gt;"","IndicC2",IF('Rel Sequencences competences'!P$15&lt;&gt;"","IndicD1",IF('Rel Sequencences competences'!P$16&lt;&gt;"","IndicD2","")))),IF($B41="IndicC1",IF('Rel Sequencences competences'!P$14&lt;&gt;"","IndicC2",IF('Rel Sequencences competences'!P$15&lt;&gt;"","IndicD1",IF('Rel Sequencences competences'!P$16&lt;&gt;"","IndicD2",""))),IF($B41="IndicC2",IF('Rel Sequencences competences'!P$15&lt;&gt;"","IndicD1",IF('Rel Sequencences competences'!P$16&lt;&gt;"","IndicD2","")),IF($B41="IndicD1",IF('Rel Sequencences competences'!P$16&lt;&gt;"","IndicD2",""),""))))))))))</f>
        <v/>
      </c>
      <c r="C46" s="616"/>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49" s="616"/>
      <c r="D49" s="616"/>
      <c r="E49" s="616"/>
      <c r="F49" s="616"/>
      <c r="G49" s="616"/>
      <c r="H49" s="616"/>
      <c r="I49" s="616"/>
      <c r="J49" s="617"/>
    </row>
    <row r="50" spans="1:10" ht="12"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0" s="616"/>
      <c r="D50" s="616"/>
      <c r="E50" s="616"/>
      <c r="F50" s="616"/>
      <c r="G50" s="616"/>
      <c r="H50" s="616"/>
      <c r="I50" s="616"/>
      <c r="J50" s="617"/>
    </row>
    <row r="51" spans="1:10" ht="12" customHeight="1">
      <c r="A51" s="636"/>
      <c r="B51" s="614" t="str">
        <f>IF($B46="IndicA1",IF(OR('Rel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competences'!P$16&lt;&gt;"","IndicD2","")))))),IF($B46="IndicB3",IF('Rel Sequencences competences'!P$12&lt;&gt;"","IndicB4",IF('Rel Sequencences competences'!P$13&lt;&gt;"","IndicC1",IF('Rel Sequencences competences'!P$14&lt;&gt;"","IndicC2",IF('Rel Sequencences competences'!P$15&lt;&gt;"","IndicD1",IF('Rel Sequencences competences'!P$16&lt;&gt;"","IndicD2",""))))),IF($B46="IndicB4",IF('Rel Sequencences competences'!P$13&lt;&gt;"","IndicC1",IF('Rel Sequencences competences'!P$14&lt;&gt;"","IndicC2",IF('Rel Sequencences competences'!P$15&lt;&gt;"","IndicD1",IF('Rel Sequencences competences'!P$16&lt;&gt;"","IndicD2","")))),IF($B46="IndicC1",IF('Rel Sequencences competences'!P$14&lt;&gt;"","IndicC2",IF('Rel Sequencences competences'!P$15&lt;&gt;"","IndicD1",IF('Rel Sequencences competences'!P$16&lt;&gt;"","IndicD2",""))),IF($B46="IndicC2",IF('Rel Sequencences competences'!P$15&lt;&gt;"","IndicD1",IF('Rel Sequencences competences'!P$16&lt;&gt;"","IndicD2","")),IF($B46="IndicD1",IF('Rel Sequencences competences'!P$16&lt;&gt;"","IndicD2",""),""))))))))))</f>
        <v/>
      </c>
      <c r="C51" s="616"/>
      <c r="D51" s="616"/>
      <c r="E51" s="616"/>
      <c r="F51" s="616"/>
      <c r="G51" s="616"/>
      <c r="H51" s="616"/>
      <c r="I51" s="616"/>
      <c r="J51" s="617"/>
    </row>
    <row r="52" spans="1:10" ht="12"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2" s="616"/>
      <c r="D52" s="616"/>
      <c r="E52" s="616"/>
      <c r="F52" s="616"/>
      <c r="G52" s="616"/>
      <c r="H52" s="616"/>
      <c r="I52" s="616"/>
      <c r="J52" s="617"/>
    </row>
    <row r="53" spans="1:10" ht="12"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3" s="616"/>
      <c r="D53" s="616"/>
      <c r="E53" s="616"/>
      <c r="F53" s="616"/>
      <c r="G53" s="616"/>
      <c r="H53" s="616"/>
      <c r="I53" s="616"/>
      <c r="J53" s="617"/>
    </row>
    <row r="54" spans="1:10" ht="12"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4" s="616"/>
      <c r="D54" s="616"/>
      <c r="E54" s="616"/>
      <c r="F54" s="616"/>
      <c r="G54" s="616"/>
      <c r="H54" s="616"/>
      <c r="I54" s="616"/>
      <c r="J54" s="617"/>
    </row>
    <row r="55" spans="1:10" ht="12"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5" s="616"/>
      <c r="D55" s="616"/>
      <c r="E55" s="616"/>
      <c r="F55" s="616"/>
      <c r="G55" s="616"/>
      <c r="H55" s="616"/>
      <c r="I55" s="616"/>
      <c r="J55" s="617"/>
    </row>
    <row r="56" spans="1:10" ht="12" customHeight="1">
      <c r="A56" s="636"/>
      <c r="B56" s="614" t="str">
        <f>IF($B51="IndicA1",IF(OR('Rel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competences'!P$16&lt;&gt;"","IndicD2","")))))))))),IF($B51="IndicA2",IF('Rel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competences'!P$16&lt;&gt;"","IndicD2",""))))))))),IF($B51="IndicA3",IF('Rel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competences'!P$16&lt;&gt;"","IndicD2","")))))))),IF($B51="IndicB1",IF('Rel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competences'!P$16&lt;&gt;"","IndicD2",""))))))),IF($B51="IndicB2",IF(OR('Rel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competences'!P$16&lt;&gt;"","IndicD2","")))))),IF($B51="IndicB3",IF('Rel Sequencences competences'!P$12&lt;&gt;"","IndicB4",IF('Rel Sequencences competences'!P$13&lt;&gt;"","IndicC1",IF('Rel Sequencences competences'!P$14&lt;&gt;"","IndicC2",IF('Rel Sequencences competences'!P$15&lt;&gt;"","IndicD1",IF('Rel Sequencences competences'!P$16&lt;&gt;"","IndicD2",""))))),IF($B51="IndicB4",IF('Rel Sequencences competences'!P$13&lt;&gt;"","IndicC1",IF('Rel Sequencences competences'!P$14&lt;&gt;"","IndicC2",IF('Rel Sequencences competences'!P$15&lt;&gt;"","IndicD1",IF('Rel Sequencences competences'!P$16&lt;&gt;"","IndicD2","")))),IF($B51="IndicC1",IF('Rel Sequencences competences'!P$14&lt;&gt;"","IndicC2",IF('Rel Sequencences competences'!P$15&lt;&gt;"","IndicD1",IF('Rel Sequencences competences'!P$16&lt;&gt;"","IndicD2",""))),IF($B51="IndicC2",IF('Rel Sequencences competences'!P$15&lt;&gt;"","IndicD1",IF('Rel Sequencences competences'!P$16&lt;&gt;"","IndicD2","")),IF($B51="IndicD1",IF('Rel Sequencences competences'!P$16&lt;&gt;"","IndicD2",""),""))))))))))</f>
        <v/>
      </c>
      <c r="C56" s="616"/>
      <c r="D56" s="616"/>
      <c r="E56" s="616"/>
      <c r="F56" s="616"/>
      <c r="G56" s="616"/>
      <c r="H56" s="616"/>
      <c r="I56" s="616"/>
      <c r="J56" s="617"/>
    </row>
    <row r="57" spans="1:10" ht="12"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7" s="616"/>
      <c r="D57" s="616"/>
      <c r="E57" s="616"/>
      <c r="F57" s="616"/>
      <c r="G57" s="616"/>
      <c r="H57" s="616"/>
      <c r="I57" s="616"/>
      <c r="J57" s="617"/>
    </row>
    <row r="58" spans="1:10" ht="12"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8" s="616"/>
      <c r="D58" s="616"/>
      <c r="E58" s="616"/>
      <c r="F58" s="616"/>
      <c r="G58" s="616"/>
      <c r="H58" s="616"/>
      <c r="I58" s="616"/>
      <c r="J58" s="617"/>
    </row>
    <row r="59" spans="1:10" ht="12"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59" s="616"/>
      <c r="D59" s="616"/>
      <c r="E59" s="616"/>
      <c r="F59" s="616"/>
      <c r="G59" s="616"/>
      <c r="H59" s="616"/>
      <c r="I59" s="616"/>
      <c r="J59" s="617"/>
    </row>
    <row r="60" spans="1:10" ht="12"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0" s="616"/>
      <c r="D60" s="616"/>
      <c r="E60" s="616"/>
      <c r="F60" s="616"/>
      <c r="G60" s="616"/>
      <c r="H60" s="616"/>
      <c r="I60" s="616"/>
      <c r="J60" s="617"/>
    </row>
    <row r="61" spans="1:10" ht="12" customHeight="1">
      <c r="A61" s="636"/>
      <c r="B61" s="614" t="str">
        <f>IF($B56="IndicA1",IF(OR('Rel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competences'!P$16&lt;&gt;"","IndicD2","")))))),IF($B56="IndicB3",IF('Rel Sequencences competences'!P$12&lt;&gt;"","IndicB4",IF('Rel Sequencences competences'!P$13&lt;&gt;"","IndicC1",IF('Rel Sequencences competences'!P$14&lt;&gt;"","IndicC2",IF('Rel Sequencences competences'!P$15&lt;&gt;"","IndicD1",IF('Rel Sequencences competences'!P$16&lt;&gt;"","IndicD2",""))))),IF($B56="IndicB4",IF('Rel Sequencences competences'!P$13&lt;&gt;"","IndicC1",IF('Rel Sequencences competences'!P$14&lt;&gt;"","IndicC2",IF('Rel Sequencences competences'!P$15&lt;&gt;"","IndicD1",IF('Rel Sequencences competences'!P$16&lt;&gt;"","IndicD2","")))),IF($B56="IndicC1",IF('Rel Sequencences competences'!P$14&lt;&gt;"","IndicC2",IF('Rel Sequencences competences'!P$15&lt;&gt;"","IndicD1",IF('Rel Sequencences competences'!P$16&lt;&gt;"","IndicD2",""))),IF($B56="IndicC2",IF('Rel Sequencences competences'!P$15&lt;&gt;"","IndicD1",IF('Rel Sequencences competences'!P$16&lt;&gt;"","IndicD2","")),IF($B56="IndicD1",IF('Rel Sequencences competences'!P$16&lt;&gt;"","IndicD2",""),""))))))))))</f>
        <v/>
      </c>
      <c r="C61" s="618"/>
      <c r="D61" s="618"/>
      <c r="E61" s="618"/>
      <c r="F61" s="618"/>
      <c r="G61" s="618"/>
      <c r="H61" s="618"/>
      <c r="I61" s="618"/>
      <c r="J61" s="622"/>
    </row>
    <row r="62" spans="1:10" ht="12"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2" s="618"/>
      <c r="D62" s="618"/>
      <c r="E62" s="618"/>
      <c r="F62" s="618"/>
      <c r="G62" s="618"/>
      <c r="H62" s="618"/>
      <c r="I62" s="618"/>
      <c r="J62" s="622"/>
    </row>
    <row r="63" spans="1:10" ht="12"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3" s="618"/>
      <c r="D63" s="618"/>
      <c r="E63" s="618"/>
      <c r="F63" s="618"/>
      <c r="G63" s="618"/>
      <c r="H63" s="618"/>
      <c r="I63" s="618"/>
      <c r="J63" s="622"/>
    </row>
    <row r="64" spans="1:10" ht="12"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4" s="618"/>
      <c r="D64" s="618"/>
      <c r="E64" s="618"/>
      <c r="F64" s="618"/>
      <c r="G64" s="618"/>
      <c r="H64" s="618"/>
      <c r="I64" s="618"/>
      <c r="J64" s="622"/>
    </row>
    <row r="65" spans="1:10" ht="12"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5" s="618"/>
      <c r="D65" s="618"/>
      <c r="E65" s="618"/>
      <c r="F65" s="618"/>
      <c r="G65" s="618"/>
      <c r="H65" s="618"/>
      <c r="I65" s="618"/>
      <c r="J65" s="622"/>
    </row>
    <row r="66" spans="1:10" ht="12" customHeight="1">
      <c r="A66" s="636"/>
      <c r="B66" s="614" t="str">
        <f>IF($B61="IndicA1",IF(OR('Rel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competences'!P$16&lt;&gt;"","IndicD2","")))))))))),IF($B61="IndicA2",IF('Rel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competences'!P$16&lt;&gt;"","IndicD2",""))))))))),IF($B61="IndicA3",IF('Rel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competences'!P$16&lt;&gt;"","IndicD2","")))))))),IF($B61="IndicB1",IF('Rel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competences'!P$16&lt;&gt;"","IndicD2",""))))))),IF($B61="IndicB2",IF(OR('Rel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competences'!P$16&lt;&gt;"","IndicD2","")))))),IF($B61="IndicB3",IF('Rel Sequencences competences'!P$12&lt;&gt;"","IndicB4",IF('Rel Sequencences competences'!P$13&lt;&gt;"","IndicC1",IF('Rel Sequencences competences'!P$14&lt;&gt;"","IndicC2",IF('Rel Sequencences competences'!P$15&lt;&gt;"","IndicD1",IF('Rel Sequencences competences'!P$16&lt;&gt;"","IndicD2",""))))),IF($B61="IndicB4",IF('Rel Sequencences competences'!P$13&lt;&gt;"","IndicC1",IF('Rel Sequencences competences'!P$14&lt;&gt;"","IndicC2",IF('Rel Sequencences competences'!P$15&lt;&gt;"","IndicD1",IF('Rel Sequencences competences'!P$16&lt;&gt;"","IndicD2","")))),IF($B61="IndicC1",IF('Rel Sequencences competences'!P$14&lt;&gt;"","IndicC2",IF('Rel Sequencences competences'!P$15&lt;&gt;"","IndicD1",IF('Rel Sequencences competences'!P$16&lt;&gt;"","IndicD2",""))),IF($B61="IndicC2",IF('Rel Sequencences competences'!P$15&lt;&gt;"","IndicD1",IF('Rel Sequencences competences'!P$16&lt;&gt;"","IndicD2","")),IF($B61="IndicD1",IF('Rel Sequencences competences'!P$16&lt;&gt;"","IndicD2",""),""))))))))))</f>
        <v/>
      </c>
      <c r="C66" s="618"/>
      <c r="D66" s="618"/>
      <c r="E66" s="618"/>
      <c r="F66" s="618"/>
      <c r="G66" s="618"/>
      <c r="H66" s="618"/>
      <c r="I66" s="618"/>
      <c r="J66" s="622"/>
    </row>
    <row r="67" spans="1:10" ht="12"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7" s="618"/>
      <c r="D67" s="618"/>
      <c r="E67" s="618"/>
      <c r="F67" s="618"/>
      <c r="G67" s="618"/>
      <c r="H67" s="618"/>
      <c r="I67" s="618"/>
      <c r="J67" s="622"/>
    </row>
    <row r="68" spans="1:10" ht="12"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8" s="618"/>
      <c r="D68" s="618"/>
      <c r="E68" s="618"/>
      <c r="F68" s="618"/>
      <c r="G68" s="618"/>
      <c r="H68" s="618"/>
      <c r="I68" s="618"/>
      <c r="J68" s="622"/>
    </row>
    <row r="69" spans="1:10" ht="12"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69" s="618"/>
      <c r="D69" s="618"/>
      <c r="E69" s="618"/>
      <c r="F69" s="618"/>
      <c r="G69" s="618"/>
      <c r="H69" s="618"/>
      <c r="I69" s="618"/>
      <c r="J69" s="622"/>
    </row>
    <row r="70" spans="1:10" ht="12"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0" s="618"/>
      <c r="D70" s="618"/>
      <c r="E70" s="618"/>
      <c r="F70" s="618"/>
      <c r="G70" s="618"/>
      <c r="H70" s="618"/>
      <c r="I70" s="618"/>
      <c r="J70" s="622"/>
    </row>
    <row r="71" spans="1:10" ht="12" customHeight="1">
      <c r="A71" s="636"/>
      <c r="B71" s="614" t="str">
        <f>IF($B66="IndicA1",IF(OR('Rel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competences'!P$16&lt;&gt;"","IndicD2","")))))))))),IF($B66="IndicA2",IF('Rel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competences'!P$16&lt;&gt;"","IndicD2",""))))))))),IF($B66="IndicA3",IF('Rel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competences'!P$16&lt;&gt;"","IndicD2","")))))))),IF($B66="IndicB1",IF('Rel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competences'!P$16&lt;&gt;"","IndicD2",""))))))),IF($B66="IndicB2",IF(OR('Rel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competences'!P$16&lt;&gt;"","IndicD2","")))))),IF($B66="IndicB3",IF('Rel Sequencences competences'!P$12&lt;&gt;"","IndicB4",IF('Rel Sequencences competences'!P$13&lt;&gt;"","IndicC1",IF('Rel Sequencences competences'!P$14&lt;&gt;"","IndicC2",IF('Rel Sequencences competences'!P$15&lt;&gt;"","IndicD1",IF('Rel Sequencences competences'!P$16&lt;&gt;"","IndicD2",""))))),IF($B66="IndicB4",IF('Rel Sequencences competences'!P$13&lt;&gt;"","IndicC1",IF('Rel Sequencences competences'!P$14&lt;&gt;"","IndicC2",IF('Rel Sequencences competences'!P$15&lt;&gt;"","IndicD1",IF('Rel Sequencences competences'!P$16&lt;&gt;"","IndicD2","")))),IF($B66="IndicC1",IF('Rel Sequencences competences'!P$14&lt;&gt;"","IndicC2",IF('Rel Sequencences competences'!P$15&lt;&gt;"","IndicD1",IF('Rel Sequencences competences'!P$16&lt;&gt;"","IndicD2",""))),IF($B66="IndicC2",IF('Rel Sequencences competences'!P$15&lt;&gt;"","IndicD1",IF('Rel Sequencences competences'!P$16&lt;&gt;"","IndicD2","")),IF($B66="IndicD1",IF('Rel Sequencences competences'!P$16&lt;&gt;"","IndicD2",""),""))))))))))</f>
        <v/>
      </c>
      <c r="C71" s="618"/>
      <c r="D71" s="618"/>
      <c r="E71" s="618"/>
      <c r="F71" s="618"/>
      <c r="G71" s="618"/>
      <c r="H71" s="618"/>
      <c r="I71" s="618"/>
      <c r="J71" s="622"/>
    </row>
    <row r="72" spans="1:10" ht="12"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2" s="618"/>
      <c r="D72" s="618"/>
      <c r="E72" s="618"/>
      <c r="F72" s="618"/>
      <c r="G72" s="618"/>
      <c r="H72" s="618"/>
      <c r="I72" s="618"/>
      <c r="J72" s="622"/>
    </row>
    <row r="73" spans="1:10" ht="12"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3" s="618"/>
      <c r="D73" s="618"/>
      <c r="E73" s="618"/>
      <c r="F73" s="618"/>
      <c r="G73" s="618"/>
      <c r="H73" s="618"/>
      <c r="I73" s="618"/>
      <c r="J73" s="622"/>
    </row>
    <row r="74" spans="1:10" ht="12"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4" s="618"/>
      <c r="D74" s="618"/>
      <c r="E74" s="618"/>
      <c r="F74" s="618"/>
      <c r="G74" s="618"/>
      <c r="H74" s="618"/>
      <c r="I74" s="618"/>
      <c r="J74" s="622"/>
    </row>
    <row r="75" spans="1:10" ht="12"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5" s="618"/>
      <c r="D75" s="618"/>
      <c r="E75" s="618"/>
      <c r="F75" s="618"/>
      <c r="G75" s="618"/>
      <c r="H75" s="618"/>
      <c r="I75" s="618"/>
      <c r="J75" s="622"/>
    </row>
    <row r="76" spans="1:10" ht="12" customHeight="1">
      <c r="A76" s="636"/>
      <c r="B76" s="614" t="str">
        <f>IF($B71="IndicA1",IF(OR('Rel Sequencences competences'!P$5&lt;&gt;"",'Rel Sequencences competences'!P$6&lt;&gt;""),"IndicA2",IF('Rel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competences'!P$16&lt;&gt;"","IndicD2","")))))))))),IF($B71="IndicA2",IF('Rel Sequencences competences'!P$7&lt;&gt;"","IndicA3",IF('Rel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competences'!P$16&lt;&gt;"","IndicD2",""))))))))),IF($B71="IndicA3",IF('Rel Sequencences competences'!P$8&lt;&gt;"","IndicB1",IF('Rel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competences'!P$16&lt;&gt;"","IndicD2","")))))))),IF($B71="IndicB1",IF('Rel Sequencences competences'!P$9&lt;&gt;"","IndicB2",IF(OR('Rel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competences'!P$16&lt;&gt;"","IndicD2",""))))))),IF($B71="IndicB2",IF(OR('Rel Sequencences competences'!P$10&lt;&gt;"",'Rel Sequencences competences'!P$11&lt;&gt;""),"IndicB3",IF('Rel Sequencences competences'!P$12&lt;&gt;"","IndicB4",IF('Rel Sequencences competences'!P$13&lt;&gt;"","IndicC1",IF('Rel Sequencences competences'!P$14&lt;&gt;"","IndicC2",IF('Rel Sequencences competences'!P$15&lt;&gt;"","IndicD1",IF('Rel Sequencences competences'!P$16&lt;&gt;"","IndicD2","")))))),IF($B71="IndicB3",IF('Rel Sequencences competences'!P$12&lt;&gt;"","IndicB4",IF('Rel Sequencences competences'!P$13&lt;&gt;"","IndicC1",IF('Rel Sequencences competences'!P$14&lt;&gt;"","IndicC2",IF('Rel Sequencences competences'!P$15&lt;&gt;"","IndicD1",IF('Rel Sequencences competences'!P$16&lt;&gt;"","IndicD2",""))))),IF($B71="IndicB4",IF('Rel Sequencences competences'!P$13&lt;&gt;"","IndicC1",IF('Rel Sequencences competences'!P$14&lt;&gt;"","IndicC2",IF('Rel Sequencences competences'!P$15&lt;&gt;"","IndicD1",IF('Rel Sequencences competences'!P$16&lt;&gt;"","IndicD2","")))),IF($B71="IndicC1",IF('Rel Sequencences competences'!P$14&lt;&gt;"","IndicC2",IF('Rel Sequencences competences'!P$15&lt;&gt;"","IndicD1",IF('Rel Sequencences competences'!P$16&lt;&gt;"","IndicD2",""))),IF($B71="IndicC2",IF('Rel Sequencences competences'!P$15&lt;&gt;"","IndicD1",IF('Rel Sequencences competences'!P$16&lt;&gt;"","IndicD2","")),IF($B71="IndicD1",IF('Rel Sequencences competences'!P$16&lt;&gt;"","IndicD2",""),""))))))))))</f>
        <v/>
      </c>
      <c r="C76" s="618"/>
      <c r="D76" s="618"/>
      <c r="E76" s="618"/>
      <c r="F76" s="618"/>
      <c r="G76" s="618"/>
      <c r="H76" s="618"/>
      <c r="I76" s="618"/>
      <c r="J76" s="622"/>
    </row>
    <row r="77" spans="1:10" ht="12"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7" s="618"/>
      <c r="D77" s="618"/>
      <c r="E77" s="618"/>
      <c r="F77" s="618"/>
      <c r="G77" s="618"/>
      <c r="H77" s="618"/>
      <c r="I77" s="618"/>
      <c r="J77" s="622"/>
    </row>
    <row r="78" spans="1:10" ht="12"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8" s="618"/>
      <c r="D78" s="618"/>
      <c r="E78" s="618"/>
      <c r="F78" s="618"/>
      <c r="G78" s="618"/>
      <c r="H78" s="618"/>
      <c r="I78" s="618"/>
      <c r="J78" s="622"/>
    </row>
    <row r="79" spans="1:10" ht="12"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79" s="618"/>
      <c r="D79" s="618"/>
      <c r="E79" s="618"/>
      <c r="F79" s="618"/>
      <c r="G79" s="618"/>
      <c r="H79" s="618"/>
      <c r="I79" s="618"/>
      <c r="J79" s="622"/>
    </row>
    <row r="80" spans="1:10" ht="12"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IndicD1</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622</v>
      </c>
      <c r="C83" s="610"/>
      <c r="D83" s="610"/>
      <c r="E83" s="611"/>
      <c r="F83" s="612" t="s">
        <v>492</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14" priority="2" operator="containsText" text="h">
      <formula>NOT(ISERROR(SEARCH("h",F4)))</formula>
    </cfRule>
  </conditionalFormatting>
  <conditionalFormatting sqref="F7:J8">
    <cfRule type="containsText" dxfId="13" priority="1" operator="containsText" text="h">
      <formula>NOT(ISERROR(SEARCH("h",F7)))</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2" right="0.19" top="0.74803149606299213" bottom="0.43" header="0.31496062992125984" footer="0.31496062992125984"/>
  <pageSetup paperSize="9" scale="60" orientation="portrait" horizontalDpi="4294967293" verticalDpi="0" r:id="rId1"/>
</worksheet>
</file>

<file path=xl/worksheets/sheet23.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10" zoomScale="115" zoomScaleNormal="115" workbookViewId="0">
      <selection activeCell="B31" sqref="B31:B35"/>
    </sheetView>
  </sheetViews>
  <sheetFormatPr baseColWidth="10" defaultRowHeight="15"/>
  <cols>
    <col min="1" max="1" width="10.140625" customWidth="1"/>
    <col min="2" max="10" width="12.7109375" customWidth="1"/>
    <col min="11" max="12" width="7.140625" customWidth="1"/>
    <col min="13" max="13" width="6.7109375" customWidth="1"/>
    <col min="14" max="14" width="8.42578125" customWidth="1"/>
    <col min="15" max="15" width="14.28515625" customWidth="1"/>
  </cols>
  <sheetData>
    <row r="1" spans="1:15" ht="28.5" customHeight="1" thickBot="1">
      <c r="A1" s="644" t="s">
        <v>302</v>
      </c>
      <c r="B1" s="645"/>
      <c r="C1" s="311" t="str">
        <f>'Rel Connaissances Sequences '!P3</f>
        <v>SsiT-4</v>
      </c>
      <c r="D1" s="646" t="str">
        <f>'Rel Connaissances Sequences '!P1</f>
        <v>Comment mesurer les performances d'un système ?</v>
      </c>
      <c r="E1" s="647"/>
      <c r="F1" s="647"/>
      <c r="G1" s="647"/>
      <c r="H1" s="647"/>
      <c r="I1" s="647"/>
      <c r="J1" s="648"/>
      <c r="K1" s="549" t="s">
        <v>578</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1</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8</v>
      </c>
      <c r="E6" s="229" t="s">
        <v>306</v>
      </c>
      <c r="F6" s="659"/>
      <c r="G6" s="660"/>
      <c r="H6" s="660"/>
      <c r="I6" s="660"/>
      <c r="J6" s="661"/>
      <c r="K6" s="552"/>
      <c r="L6" s="553"/>
      <c r="M6" s="553"/>
      <c r="N6" s="553"/>
      <c r="O6" s="554"/>
    </row>
    <row r="7" spans="1:15" ht="15" customHeight="1">
      <c r="A7" s="652"/>
      <c r="B7" s="571" t="s">
        <v>307</v>
      </c>
      <c r="C7" s="572"/>
      <c r="D7" s="231">
        <f>D5*D3</f>
        <v>4</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4</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Formules'!O2</f>
        <v xml:space="preserve">A3 Caractériser les écarts
</v>
      </c>
      <c r="C10" s="578"/>
      <c r="D10" s="578"/>
      <c r="E10" s="578"/>
      <c r="F10" s="578" t="str">
        <f>'Suivi de Formules'!O3</f>
        <v xml:space="preserve">C1 Justifier le choix d'un protocole expérimental
C2 Mettre en œuvre un protocole expérimental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Formules'!O4</f>
        <v/>
      </c>
      <c r="C12" s="581"/>
      <c r="D12" s="581"/>
      <c r="E12" s="581"/>
      <c r="F12" s="581" t="str">
        <f>'Suivi de Formules'!O5</f>
        <v xml:space="preserve">Prévision quantitative de la réponse du système
Paramètres de configuration du système
Appareils de mesures, règles d’utilisation
Modèles de comportement
Analyse des écarts
</v>
      </c>
      <c r="G12" s="581"/>
      <c r="H12" s="581"/>
      <c r="I12" s="581"/>
      <c r="J12" s="582"/>
    </row>
    <row r="13" spans="1:15">
      <c r="A13" s="426"/>
      <c r="B13" s="638" t="s">
        <v>311</v>
      </c>
      <c r="C13" s="639"/>
      <c r="D13" s="639"/>
      <c r="E13" s="639"/>
      <c r="F13" s="639"/>
      <c r="G13" s="639"/>
      <c r="H13" s="639"/>
      <c r="I13" s="639"/>
      <c r="J13" s="640"/>
    </row>
    <row r="14" spans="1:15">
      <c r="A14" s="400"/>
      <c r="B14" s="339"/>
      <c r="C14" s="303"/>
      <c r="D14" s="303"/>
      <c r="E14" s="303"/>
      <c r="F14" s="303"/>
      <c r="G14" s="303"/>
      <c r="H14" s="303"/>
      <c r="I14" s="303"/>
      <c r="J14" s="304"/>
    </row>
    <row r="15" spans="1:15">
      <c r="A15" s="401" t="s">
        <v>312</v>
      </c>
      <c r="B15" s="429"/>
      <c r="C15" s="405"/>
      <c r="D15" s="405"/>
      <c r="E15" s="405"/>
      <c r="F15" s="405"/>
      <c r="G15" s="405"/>
      <c r="H15" s="405"/>
      <c r="I15" s="405"/>
      <c r="J15" s="430"/>
    </row>
    <row r="16" spans="1:15">
      <c r="A16" s="401" t="s">
        <v>313</v>
      </c>
      <c r="B16" s="429"/>
      <c r="C16" s="405"/>
      <c r="D16" s="405"/>
      <c r="E16" s="405"/>
      <c r="F16" s="405"/>
      <c r="G16" s="405"/>
      <c r="H16" s="405"/>
      <c r="I16" s="405"/>
      <c r="J16" s="430"/>
    </row>
    <row r="17" spans="1:10">
      <c r="A17" s="401" t="s">
        <v>314</v>
      </c>
      <c r="B17" s="429"/>
      <c r="C17" s="405"/>
      <c r="D17" s="405"/>
      <c r="E17" s="405"/>
      <c r="F17" s="405"/>
      <c r="G17" s="405"/>
      <c r="H17" s="405"/>
      <c r="I17" s="405"/>
      <c r="J17" s="430"/>
    </row>
    <row r="18" spans="1:10">
      <c r="A18" s="401" t="s">
        <v>315</v>
      </c>
      <c r="B18" s="429"/>
      <c r="C18" s="405"/>
      <c r="D18" s="405"/>
      <c r="E18" s="405"/>
      <c r="F18" s="405"/>
      <c r="G18" s="405"/>
      <c r="H18" s="405"/>
      <c r="I18" s="405"/>
      <c r="J18" s="430"/>
    </row>
    <row r="19" spans="1:10">
      <c r="A19" s="401" t="s">
        <v>316</v>
      </c>
      <c r="B19" s="429"/>
      <c r="C19" s="405"/>
      <c r="D19" s="405"/>
      <c r="E19" s="405"/>
      <c r="F19" s="405"/>
      <c r="G19" s="405"/>
      <c r="H19" s="405"/>
      <c r="I19" s="405"/>
      <c r="J19" s="430"/>
    </row>
    <row r="20" spans="1:10">
      <c r="A20" s="401" t="s">
        <v>317</v>
      </c>
      <c r="B20" s="429"/>
      <c r="C20" s="405"/>
      <c r="D20" s="405"/>
      <c r="E20" s="405"/>
      <c r="F20" s="405"/>
      <c r="G20" s="405"/>
      <c r="H20" s="405"/>
      <c r="I20" s="405"/>
      <c r="J20" s="430"/>
    </row>
    <row r="21" spans="1:10">
      <c r="A21" s="401" t="s">
        <v>318</v>
      </c>
      <c r="B21" s="339"/>
      <c r="C21" s="303"/>
      <c r="D21" s="303"/>
      <c r="E21" s="303"/>
      <c r="F21" s="303"/>
      <c r="G21" s="303"/>
      <c r="H21" s="303"/>
      <c r="I21" s="303"/>
      <c r="J21" s="304"/>
    </row>
    <row r="22" spans="1:10">
      <c r="A22" s="401" t="s">
        <v>319</v>
      </c>
      <c r="B22" s="339"/>
      <c r="C22" s="303"/>
      <c r="D22" s="303"/>
      <c r="E22" s="303"/>
      <c r="F22" s="303"/>
      <c r="G22" s="303"/>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39" t="s">
        <v>383</v>
      </c>
      <c r="C25" s="639"/>
      <c r="D25" s="639"/>
      <c r="E25" s="639"/>
      <c r="F25" s="639"/>
      <c r="G25" s="639"/>
      <c r="H25" s="639"/>
      <c r="I25" s="639"/>
      <c r="J25" s="640"/>
    </row>
    <row r="26" spans="1:10" ht="12" customHeight="1">
      <c r="A26" s="636"/>
      <c r="B26" s="614" t="str">
        <f>'Suivi de Formules'!O6</f>
        <v>IndicA3</v>
      </c>
      <c r="C26" s="616"/>
      <c r="D26" s="616"/>
      <c r="E26" s="616"/>
      <c r="F26" s="616"/>
      <c r="G26" s="616"/>
      <c r="H26" s="616"/>
      <c r="I26" s="616"/>
      <c r="J26" s="617"/>
    </row>
    <row r="27" spans="1:10" ht="12" customHeight="1">
      <c r="A27" s="636"/>
      <c r="B27" s="615"/>
      <c r="C27" s="616"/>
      <c r="D27" s="616"/>
      <c r="E27" s="616"/>
      <c r="F27" s="616"/>
      <c r="G27" s="616"/>
      <c r="H27" s="616"/>
      <c r="I27" s="616"/>
      <c r="J27" s="617"/>
    </row>
    <row r="28" spans="1:10" ht="12"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15.75" customHeight="1">
      <c r="A31" s="636"/>
      <c r="B31" s="614" t="str">
        <f>IF($B26="IndicA1",IF(OR('Rel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competences'!Q$16&lt;&gt;"","IndicD2","")))))),IF($B26="IndicB3",IF('Rel Sequencences competences'!Q$12&lt;&gt;"","IndicB4",IF('Rel Sequencences competences'!Q$13&lt;&gt;"","IndicC1",IF('Rel Sequencences competences'!Q$14&lt;&gt;"","IndicC2",IF('Rel Sequencences competences'!Q$15&lt;&gt;"","IndicD1",IF('Rel Sequencences competences'!Q$16&lt;&gt;"","IndicD2",""))))),IF($B26="IndicB4",IF('Rel Sequencences competences'!Q$13&lt;&gt;"","IndicC1",IF('Rel Sequencences competences'!Q$14&lt;&gt;"","IndicC2",IF('Rel Sequencences competences'!Q$15&lt;&gt;"","IndicD1",IF('Rel Sequencences competences'!Q$16&lt;&gt;"","IndicD2","")))),IF($B26="IndicC1",IF('Rel Sequencences competences'!Q$14&lt;&gt;"","IndicC2",IF('Rel Sequencences competences'!Q$15&lt;&gt;"","IndicD1",IF('Rel Sequencences competences'!Q$16&lt;&gt;"","IndicD2",""))),IF($B26="IndicC2",IF('Rel Sequencences competences'!Q$15&lt;&gt;"","IndicD1",IF('Rel Sequencences competences'!Q$16&lt;&gt;"","IndicD2","")),IF($B26="IndicD1",IF('Rel Sequencences competences'!Q$16&lt;&gt;"","IndicD2",""),""))))))))))</f>
        <v>IndicC1</v>
      </c>
      <c r="C31" s="616" t="s">
        <v>359</v>
      </c>
      <c r="D31" s="616"/>
      <c r="E31" s="616"/>
      <c r="F31" s="616"/>
      <c r="G31" s="616"/>
      <c r="H31" s="616"/>
      <c r="I31" s="616"/>
      <c r="J31" s="617"/>
    </row>
    <row r="32" spans="1:10" ht="15.7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2" s="616" t="s">
        <v>360</v>
      </c>
      <c r="D32" s="616"/>
      <c r="E32" s="616"/>
      <c r="F32" s="616"/>
      <c r="G32" s="616"/>
      <c r="H32" s="616"/>
      <c r="I32" s="616"/>
      <c r="J32" s="617"/>
    </row>
    <row r="33" spans="1:10" ht="18.75"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3" s="616" t="s">
        <v>361</v>
      </c>
      <c r="D33" s="616"/>
      <c r="E33" s="616"/>
      <c r="F33" s="616"/>
      <c r="G33" s="616"/>
      <c r="H33" s="616"/>
      <c r="I33" s="616"/>
      <c r="J33" s="617"/>
    </row>
    <row r="34" spans="1:10" ht="18"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5" s="616"/>
      <c r="D35" s="616"/>
      <c r="E35" s="616"/>
      <c r="F35" s="616"/>
      <c r="G35" s="616"/>
      <c r="H35" s="616"/>
      <c r="I35" s="616"/>
      <c r="J35" s="617"/>
    </row>
    <row r="36" spans="1:10" ht="25.5" customHeight="1">
      <c r="A36" s="636"/>
      <c r="B36" s="614" t="str">
        <f>IF($B31="IndicA1",IF(OR('Rel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competences'!Q$16&lt;&gt;"","IndicD2","")))))))))),IF($B31="IndicA2",IF('Rel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competences'!Q$16&lt;&gt;"","IndicD2",""))))))))),IF($B31="IndicA3",IF('Rel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competences'!Q$16&lt;&gt;"","IndicD2","")))))))),IF($B31="IndicB1",IF('Rel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competences'!Q$16&lt;&gt;"","IndicD2",""))))))),IF($B31="IndicB2",IF(OR('Rel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competences'!Q$16&lt;&gt;"","IndicD2","")))))),IF($B31="IndicB3",IF('Rel Sequencences competences'!Q$12&lt;&gt;"","IndicB4",IF('Rel Sequencences competences'!Q$13&lt;&gt;"","IndicC1",IF('Rel Sequencences competences'!Q$14&lt;&gt;"","IndicC2",IF('Rel Sequencences competences'!Q$15&lt;&gt;"","IndicD1",IF('Rel Sequencences competences'!Q$16&lt;&gt;"","IndicD2",""))))),IF($B31="IndicB4",IF('Rel Sequencences competences'!Q$13&lt;&gt;"","IndicC1",IF('Rel Sequencences competences'!Q$14&lt;&gt;"","IndicC2",IF('Rel Sequencences competences'!Q$15&lt;&gt;"","IndicD1",IF('Rel Sequencences competences'!Q$16&lt;&gt;"","IndicD2","")))),IF($B31="IndicC1",IF('Rel Sequencences competences'!Q$14&lt;&gt;"","IndicC2",IF('Rel Sequencences competences'!Q$15&lt;&gt;"","IndicD1",IF('Rel Sequencences competences'!Q$16&lt;&gt;"","IndicD2",""))),IF($B31="IndicC2",IF('Rel Sequencences competences'!Q$15&lt;&gt;"","IndicD1",IF('Rel Sequencences competences'!Q$16&lt;&gt;"","IndicD2","")),IF($B31="IndicD1",IF('Rel Sequencences competences'!Q$16&lt;&gt;"","IndicD2",""),""))))))))))</f>
        <v>IndicC2</v>
      </c>
      <c r="C36" s="616" t="s">
        <v>362</v>
      </c>
      <c r="D36" s="616"/>
      <c r="E36" s="616"/>
      <c r="F36" s="616"/>
      <c r="G36" s="616"/>
      <c r="H36" s="616"/>
      <c r="I36" s="616"/>
      <c r="J36" s="617"/>
    </row>
    <row r="37" spans="1:10" ht="12"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7" s="616" t="s">
        <v>363</v>
      </c>
      <c r="D37" s="616"/>
      <c r="E37" s="616"/>
      <c r="F37" s="616"/>
      <c r="G37" s="616"/>
      <c r="H37" s="616"/>
      <c r="I37" s="616"/>
      <c r="J37" s="617"/>
    </row>
    <row r="38" spans="1:10" ht="23.25"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8" s="616" t="s">
        <v>516</v>
      </c>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39" s="616" t="s">
        <v>517</v>
      </c>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0" s="616"/>
      <c r="D40" s="616"/>
      <c r="E40" s="616"/>
      <c r="F40" s="616"/>
      <c r="G40" s="616"/>
      <c r="H40" s="616"/>
      <c r="I40" s="616"/>
      <c r="J40" s="617"/>
    </row>
    <row r="41" spans="1:10" ht="12" customHeight="1">
      <c r="A41" s="636"/>
      <c r="B41" s="614" t="str">
        <f>IF($B36="IndicA1",IF(OR('Rel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competences'!Q$16&lt;&gt;"","IndicD2","")))))),IF($B36="IndicB3",IF('Rel Sequencences competences'!Q$12&lt;&gt;"","IndicB4",IF('Rel Sequencences competences'!Q$13&lt;&gt;"","IndicC1",IF('Rel Sequencences competences'!Q$14&lt;&gt;"","IndicC2",IF('Rel Sequencences competences'!Q$15&lt;&gt;"","IndicD1",IF('Rel Sequencences competences'!Q$16&lt;&gt;"","IndicD2",""))))),IF($B36="IndicB4",IF('Rel Sequencences competences'!Q$13&lt;&gt;"","IndicC1",IF('Rel Sequencences competences'!Q$14&lt;&gt;"","IndicC2",IF('Rel Sequencences competences'!Q$15&lt;&gt;"","IndicD1",IF('Rel Sequencences competences'!Q$16&lt;&gt;"","IndicD2","")))),IF($B36="IndicC1",IF('Rel Sequencences competences'!Q$14&lt;&gt;"","IndicC2",IF('Rel Sequencences competences'!Q$15&lt;&gt;"","IndicD1",IF('Rel Sequencences competences'!Q$16&lt;&gt;"","IndicD2",""))),IF($B36="IndicC2",IF('Rel Sequencences competences'!Q$15&lt;&gt;"","IndicD1",IF('Rel Sequencences competences'!Q$16&lt;&gt;"","IndicD2","")),IF($B36="IndicD1",IF('Rel Sequencences competences'!Q$16&lt;&gt;"","IndicD2",""),""))))))))))</f>
        <v/>
      </c>
      <c r="C41" s="616"/>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5" s="616"/>
      <c r="D45" s="616"/>
      <c r="E45" s="616"/>
      <c r="F45" s="616"/>
      <c r="G45" s="616"/>
      <c r="H45" s="616"/>
      <c r="I45" s="616"/>
      <c r="J45" s="617"/>
    </row>
    <row r="46" spans="1:10" ht="26.25" customHeight="1">
      <c r="A46" s="636"/>
      <c r="B46" s="614" t="str">
        <f>IF($B41="IndicA1",IF(OR('Rel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competences'!Q$16&lt;&gt;"","IndicD2","")))))))))),IF($B41="IndicA2",IF('Rel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competences'!Q$16&lt;&gt;"","IndicD2",""))))))))),IF($B41="IndicA3",IF('Rel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competences'!Q$16&lt;&gt;"","IndicD2","")))))))),IF($B41="IndicB1",IF('Rel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competences'!Q$16&lt;&gt;"","IndicD2",""))))))),IF($B41="IndicB2",IF(OR('Rel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competences'!Q$16&lt;&gt;"","IndicD2","")))))),IF($B41="IndicB3",IF('Rel Sequencences competences'!Q$12&lt;&gt;"","IndicB4",IF('Rel Sequencences competences'!Q$13&lt;&gt;"","IndicC1",IF('Rel Sequencences competences'!Q$14&lt;&gt;"","IndicC2",IF('Rel Sequencences competences'!Q$15&lt;&gt;"","IndicD1",IF('Rel Sequencences competences'!Q$16&lt;&gt;"","IndicD2",""))))),IF($B41="IndicB4",IF('Rel Sequencences competences'!Q$13&lt;&gt;"","IndicC1",IF('Rel Sequencences competences'!Q$14&lt;&gt;"","IndicC2",IF('Rel Sequencences competences'!Q$15&lt;&gt;"","IndicD1",IF('Rel Sequencences competences'!Q$16&lt;&gt;"","IndicD2","")))),IF($B41="IndicC1",IF('Rel Sequencences competences'!Q$14&lt;&gt;"","IndicC2",IF('Rel Sequencences competences'!Q$15&lt;&gt;"","IndicD1",IF('Rel Sequencences competences'!Q$16&lt;&gt;"","IndicD2",""))),IF($B41="IndicC2",IF('Rel Sequencences competences'!Q$15&lt;&gt;"","IndicD1",IF('Rel Sequencences competences'!Q$16&lt;&gt;"","IndicD2","")),IF($B41="IndicD1",IF('Rel Sequencences competences'!Q$16&lt;&gt;"","IndicD2",""),""))))))))))</f>
        <v/>
      </c>
      <c r="C46" s="616"/>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49" s="616"/>
      <c r="D49" s="616"/>
      <c r="E49" s="616"/>
      <c r="F49" s="616"/>
      <c r="G49" s="616"/>
      <c r="H49" s="616"/>
      <c r="I49" s="616"/>
      <c r="J49" s="617"/>
    </row>
    <row r="50" spans="1:10" ht="12"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0" s="616"/>
      <c r="D50" s="616"/>
      <c r="E50" s="616"/>
      <c r="F50" s="616"/>
      <c r="G50" s="616"/>
      <c r="H50" s="616"/>
      <c r="I50" s="616"/>
      <c r="J50" s="617"/>
    </row>
    <row r="51" spans="1:10" ht="12" customHeight="1">
      <c r="A51" s="636"/>
      <c r="B51" s="614" t="str">
        <f>IF($B46="IndicA1",IF(OR('Rel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competences'!Q$16&lt;&gt;"","IndicD2","")))))),IF($B46="IndicB3",IF('Rel Sequencences competences'!Q$12&lt;&gt;"","IndicB4",IF('Rel Sequencences competences'!Q$13&lt;&gt;"","IndicC1",IF('Rel Sequencences competences'!Q$14&lt;&gt;"","IndicC2",IF('Rel Sequencences competences'!Q$15&lt;&gt;"","IndicD1",IF('Rel Sequencences competences'!Q$16&lt;&gt;"","IndicD2",""))))),IF($B46="IndicB4",IF('Rel Sequencences competences'!Q$13&lt;&gt;"","IndicC1",IF('Rel Sequencences competences'!Q$14&lt;&gt;"","IndicC2",IF('Rel Sequencences competences'!Q$15&lt;&gt;"","IndicD1",IF('Rel Sequencences competences'!Q$16&lt;&gt;"","IndicD2","")))),IF($B46="IndicC1",IF('Rel Sequencences competences'!Q$14&lt;&gt;"","IndicC2",IF('Rel Sequencences competences'!Q$15&lt;&gt;"","IndicD1",IF('Rel Sequencences competences'!Q$16&lt;&gt;"","IndicD2",""))),IF($B46="IndicC2",IF('Rel Sequencences competences'!Q$15&lt;&gt;"","IndicD1",IF('Rel Sequencences competences'!Q$16&lt;&gt;"","IndicD2","")),IF($B46="IndicD1",IF('Rel Sequencences competences'!Q$16&lt;&gt;"","IndicD2",""),""))))))))))</f>
        <v/>
      </c>
      <c r="C51" s="616"/>
      <c r="D51" s="616"/>
      <c r="E51" s="616"/>
      <c r="F51" s="616"/>
      <c r="G51" s="616"/>
      <c r="H51" s="616"/>
      <c r="I51" s="616"/>
      <c r="J51" s="617"/>
    </row>
    <row r="52" spans="1:10" ht="12"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2" s="616"/>
      <c r="D52" s="616"/>
      <c r="E52" s="616"/>
      <c r="F52" s="616"/>
      <c r="G52" s="616"/>
      <c r="H52" s="616"/>
      <c r="I52" s="616"/>
      <c r="J52" s="617"/>
    </row>
    <row r="53" spans="1:10" ht="12"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3" s="616"/>
      <c r="D53" s="616"/>
      <c r="E53" s="616"/>
      <c r="F53" s="616"/>
      <c r="G53" s="616"/>
      <c r="H53" s="616"/>
      <c r="I53" s="616"/>
      <c r="J53" s="617"/>
    </row>
    <row r="54" spans="1:10" ht="12"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4" s="616"/>
      <c r="D54" s="616"/>
      <c r="E54" s="616"/>
      <c r="F54" s="616"/>
      <c r="G54" s="616"/>
      <c r="H54" s="616"/>
      <c r="I54" s="616"/>
      <c r="J54" s="617"/>
    </row>
    <row r="55" spans="1:10" ht="12"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5" s="616"/>
      <c r="D55" s="616"/>
      <c r="E55" s="616"/>
      <c r="F55" s="616"/>
      <c r="G55" s="616"/>
      <c r="H55" s="616"/>
      <c r="I55" s="616"/>
      <c r="J55" s="617"/>
    </row>
    <row r="56" spans="1:10" ht="12" customHeight="1">
      <c r="A56" s="636"/>
      <c r="B56" s="614" t="str">
        <f>IF($B51="IndicA1",IF(OR('Rel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competences'!Q$16&lt;&gt;"","IndicD2","")))))))))),IF($B51="IndicA2",IF('Rel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competences'!Q$16&lt;&gt;"","IndicD2",""))))))))),IF($B51="IndicA3",IF('Rel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competences'!Q$16&lt;&gt;"","IndicD2","")))))))),IF($B51="IndicB1",IF('Rel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competences'!Q$16&lt;&gt;"","IndicD2",""))))))),IF($B51="IndicB2",IF(OR('Rel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competences'!Q$16&lt;&gt;"","IndicD2","")))))),IF($B51="IndicB3",IF('Rel Sequencences competences'!Q$12&lt;&gt;"","IndicB4",IF('Rel Sequencences competences'!Q$13&lt;&gt;"","IndicC1",IF('Rel Sequencences competences'!Q$14&lt;&gt;"","IndicC2",IF('Rel Sequencences competences'!Q$15&lt;&gt;"","IndicD1",IF('Rel Sequencences competences'!Q$16&lt;&gt;"","IndicD2",""))))),IF($B51="IndicB4",IF('Rel Sequencences competences'!Q$13&lt;&gt;"","IndicC1",IF('Rel Sequencences competences'!Q$14&lt;&gt;"","IndicC2",IF('Rel Sequencences competences'!Q$15&lt;&gt;"","IndicD1",IF('Rel Sequencences competences'!Q$16&lt;&gt;"","IndicD2","")))),IF($B51="IndicC1",IF('Rel Sequencences competences'!Q$14&lt;&gt;"","IndicC2",IF('Rel Sequencences competences'!Q$15&lt;&gt;"","IndicD1",IF('Rel Sequencences competences'!Q$16&lt;&gt;"","IndicD2",""))),IF($B51="IndicC2",IF('Rel Sequencences competences'!Q$15&lt;&gt;"","IndicD1",IF('Rel Sequencences competences'!Q$16&lt;&gt;"","IndicD2","")),IF($B51="IndicD1",IF('Rel Sequencences competences'!Q$16&lt;&gt;"","IndicD2",""),""))))))))))</f>
        <v/>
      </c>
      <c r="C56" s="616"/>
      <c r="D56" s="616"/>
      <c r="E56" s="616"/>
      <c r="F56" s="616"/>
      <c r="G56" s="616"/>
      <c r="H56" s="616"/>
      <c r="I56" s="616"/>
      <c r="J56" s="617"/>
    </row>
    <row r="57" spans="1:10" ht="12"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7" s="616"/>
      <c r="D57" s="616"/>
      <c r="E57" s="616"/>
      <c r="F57" s="616"/>
      <c r="G57" s="616"/>
      <c r="H57" s="616"/>
      <c r="I57" s="616"/>
      <c r="J57" s="617"/>
    </row>
    <row r="58" spans="1:10" ht="12"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8" s="616"/>
      <c r="D58" s="616"/>
      <c r="E58" s="616"/>
      <c r="F58" s="616"/>
      <c r="G58" s="616"/>
      <c r="H58" s="616"/>
      <c r="I58" s="616"/>
      <c r="J58" s="617"/>
    </row>
    <row r="59" spans="1:10" ht="12"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59" s="616"/>
      <c r="D59" s="616"/>
      <c r="E59" s="616"/>
      <c r="F59" s="616"/>
      <c r="G59" s="616"/>
      <c r="H59" s="616"/>
      <c r="I59" s="616"/>
      <c r="J59" s="617"/>
    </row>
    <row r="60" spans="1:10" ht="12"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0" s="616"/>
      <c r="D60" s="616"/>
      <c r="E60" s="616"/>
      <c r="F60" s="616"/>
      <c r="G60" s="616"/>
      <c r="H60" s="616"/>
      <c r="I60" s="616"/>
      <c r="J60" s="617"/>
    </row>
    <row r="61" spans="1:10" ht="12" customHeight="1">
      <c r="A61" s="636"/>
      <c r="B61" s="614" t="str">
        <f>IF($B56="IndicA1",IF(OR('Rel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competences'!Q$16&lt;&gt;"","IndicD2","")))))),IF($B56="IndicB3",IF('Rel Sequencences competences'!Q$12&lt;&gt;"","IndicB4",IF('Rel Sequencences competences'!Q$13&lt;&gt;"","IndicC1",IF('Rel Sequencences competences'!Q$14&lt;&gt;"","IndicC2",IF('Rel Sequencences competences'!Q$15&lt;&gt;"","IndicD1",IF('Rel Sequencences competences'!Q$16&lt;&gt;"","IndicD2",""))))),IF($B56="IndicB4",IF('Rel Sequencences competences'!Q$13&lt;&gt;"","IndicC1",IF('Rel Sequencences competences'!Q$14&lt;&gt;"","IndicC2",IF('Rel Sequencences competences'!Q$15&lt;&gt;"","IndicD1",IF('Rel Sequencences competences'!Q$16&lt;&gt;"","IndicD2","")))),IF($B56="IndicC1",IF('Rel Sequencences competences'!Q$14&lt;&gt;"","IndicC2",IF('Rel Sequencences competences'!Q$15&lt;&gt;"","IndicD1",IF('Rel Sequencences competences'!Q$16&lt;&gt;"","IndicD2",""))),IF($B56="IndicC2",IF('Rel Sequencences competences'!Q$15&lt;&gt;"","IndicD1",IF('Rel Sequencences competences'!Q$16&lt;&gt;"","IndicD2","")),IF($B56="IndicD1",IF('Rel Sequencences competences'!Q$16&lt;&gt;"","IndicD2",""),""))))))))))</f>
        <v/>
      </c>
      <c r="C61" s="618"/>
      <c r="D61" s="618"/>
      <c r="E61" s="618"/>
      <c r="F61" s="618"/>
      <c r="G61" s="618"/>
      <c r="H61" s="618"/>
      <c r="I61" s="618"/>
      <c r="J61" s="622"/>
    </row>
    <row r="62" spans="1:10" ht="12"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2" s="618"/>
      <c r="D62" s="618"/>
      <c r="E62" s="618"/>
      <c r="F62" s="618"/>
      <c r="G62" s="618"/>
      <c r="H62" s="618"/>
      <c r="I62" s="618"/>
      <c r="J62" s="622"/>
    </row>
    <row r="63" spans="1:10" ht="12"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3" s="618"/>
      <c r="D63" s="618"/>
      <c r="E63" s="618"/>
      <c r="F63" s="618"/>
      <c r="G63" s="618"/>
      <c r="H63" s="618"/>
      <c r="I63" s="618"/>
      <c r="J63" s="622"/>
    </row>
    <row r="64" spans="1:10" ht="12"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4" s="618"/>
      <c r="D64" s="618"/>
      <c r="E64" s="618"/>
      <c r="F64" s="618"/>
      <c r="G64" s="618"/>
      <c r="H64" s="618"/>
      <c r="I64" s="618"/>
      <c r="J64" s="622"/>
    </row>
    <row r="65" spans="1:10" ht="12"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5" s="618"/>
      <c r="D65" s="618"/>
      <c r="E65" s="618"/>
      <c r="F65" s="618"/>
      <c r="G65" s="618"/>
      <c r="H65" s="618"/>
      <c r="I65" s="618"/>
      <c r="J65" s="622"/>
    </row>
    <row r="66" spans="1:10" ht="12" customHeight="1">
      <c r="A66" s="636"/>
      <c r="B66" s="614" t="str">
        <f>IF($B61="IndicA1",IF(OR('Rel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competences'!Q$16&lt;&gt;"","IndicD2","")))))))))),IF($B61="IndicA2",IF('Rel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competences'!Q$16&lt;&gt;"","IndicD2",""))))))))),IF($B61="IndicA3",IF('Rel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competences'!Q$16&lt;&gt;"","IndicD2","")))))))),IF($B61="IndicB1",IF('Rel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competences'!Q$16&lt;&gt;"","IndicD2",""))))))),IF($B61="IndicB2",IF(OR('Rel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competences'!Q$16&lt;&gt;"","IndicD2","")))))),IF($B61="IndicB3",IF('Rel Sequencences competences'!Q$12&lt;&gt;"","IndicB4",IF('Rel Sequencences competences'!Q$13&lt;&gt;"","IndicC1",IF('Rel Sequencences competences'!Q$14&lt;&gt;"","IndicC2",IF('Rel Sequencences competences'!Q$15&lt;&gt;"","IndicD1",IF('Rel Sequencences competences'!Q$16&lt;&gt;"","IndicD2",""))))),IF($B61="IndicB4",IF('Rel Sequencences competences'!Q$13&lt;&gt;"","IndicC1",IF('Rel Sequencences competences'!Q$14&lt;&gt;"","IndicC2",IF('Rel Sequencences competences'!Q$15&lt;&gt;"","IndicD1",IF('Rel Sequencences competences'!Q$16&lt;&gt;"","IndicD2","")))),IF($B61="IndicC1",IF('Rel Sequencences competences'!Q$14&lt;&gt;"","IndicC2",IF('Rel Sequencences competences'!Q$15&lt;&gt;"","IndicD1",IF('Rel Sequencences competences'!Q$16&lt;&gt;"","IndicD2",""))),IF($B61="IndicC2",IF('Rel Sequencences competences'!Q$15&lt;&gt;"","IndicD1",IF('Rel Sequencences competences'!Q$16&lt;&gt;"","IndicD2","")),IF($B61="IndicD1",IF('Rel Sequencences competences'!Q$16&lt;&gt;"","IndicD2",""),""))))))))))</f>
        <v/>
      </c>
      <c r="C66" s="618"/>
      <c r="D66" s="618"/>
      <c r="E66" s="618"/>
      <c r="F66" s="618"/>
      <c r="G66" s="618"/>
      <c r="H66" s="618"/>
      <c r="I66" s="618"/>
      <c r="J66" s="622"/>
    </row>
    <row r="67" spans="1:10" ht="12"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7" s="618"/>
      <c r="D67" s="618"/>
      <c r="E67" s="618"/>
      <c r="F67" s="618"/>
      <c r="G67" s="618"/>
      <c r="H67" s="618"/>
      <c r="I67" s="618"/>
      <c r="J67" s="622"/>
    </row>
    <row r="68" spans="1:10" ht="12"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8" s="618"/>
      <c r="D68" s="618"/>
      <c r="E68" s="618"/>
      <c r="F68" s="618"/>
      <c r="G68" s="618"/>
      <c r="H68" s="618"/>
      <c r="I68" s="618"/>
      <c r="J68" s="622"/>
    </row>
    <row r="69" spans="1:10" ht="12"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69" s="618"/>
      <c r="D69" s="618"/>
      <c r="E69" s="618"/>
      <c r="F69" s="618"/>
      <c r="G69" s="618"/>
      <c r="H69" s="618"/>
      <c r="I69" s="618"/>
      <c r="J69" s="622"/>
    </row>
    <row r="70" spans="1:10" ht="12"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0" s="618"/>
      <c r="D70" s="618"/>
      <c r="E70" s="618"/>
      <c r="F70" s="618"/>
      <c r="G70" s="618"/>
      <c r="H70" s="618"/>
      <c r="I70" s="618"/>
      <c r="J70" s="622"/>
    </row>
    <row r="71" spans="1:10" ht="12" customHeight="1">
      <c r="A71" s="636"/>
      <c r="B71" s="614" t="str">
        <f>IF($B66="IndicA1",IF(OR('Rel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competences'!Q$16&lt;&gt;"","IndicD2","")))))))))),IF($B66="IndicA2",IF('Rel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competences'!Q$16&lt;&gt;"","IndicD2",""))))))))),IF($B66="IndicA3",IF('Rel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competences'!Q$16&lt;&gt;"","IndicD2","")))))))),IF($B66="IndicB1",IF('Rel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competences'!Q$16&lt;&gt;"","IndicD2",""))))))),IF($B66="IndicB2",IF(OR('Rel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competences'!Q$16&lt;&gt;"","IndicD2","")))))),IF($B66="IndicB3",IF('Rel Sequencences competences'!Q$12&lt;&gt;"","IndicB4",IF('Rel Sequencences competences'!Q$13&lt;&gt;"","IndicC1",IF('Rel Sequencences competences'!Q$14&lt;&gt;"","IndicC2",IF('Rel Sequencences competences'!Q$15&lt;&gt;"","IndicD1",IF('Rel Sequencences competences'!Q$16&lt;&gt;"","IndicD2",""))))),IF($B66="IndicB4",IF('Rel Sequencences competences'!Q$13&lt;&gt;"","IndicC1",IF('Rel Sequencences competences'!Q$14&lt;&gt;"","IndicC2",IF('Rel Sequencences competences'!Q$15&lt;&gt;"","IndicD1",IF('Rel Sequencences competences'!Q$16&lt;&gt;"","IndicD2","")))),IF($B66="IndicC1",IF('Rel Sequencences competences'!Q$14&lt;&gt;"","IndicC2",IF('Rel Sequencences competences'!Q$15&lt;&gt;"","IndicD1",IF('Rel Sequencences competences'!Q$16&lt;&gt;"","IndicD2",""))),IF($B66="IndicC2",IF('Rel Sequencences competences'!Q$15&lt;&gt;"","IndicD1",IF('Rel Sequencences competences'!Q$16&lt;&gt;"","IndicD2","")),IF($B66="IndicD1",IF('Rel Sequencences competences'!Q$16&lt;&gt;"","IndicD2",""),""))))))))))</f>
        <v/>
      </c>
      <c r="C71" s="618"/>
      <c r="D71" s="618"/>
      <c r="E71" s="618"/>
      <c r="F71" s="618"/>
      <c r="G71" s="618"/>
      <c r="H71" s="618"/>
      <c r="I71" s="618"/>
      <c r="J71" s="622"/>
    </row>
    <row r="72" spans="1:10" ht="12"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2" s="618"/>
      <c r="D72" s="618"/>
      <c r="E72" s="618"/>
      <c r="F72" s="618"/>
      <c r="G72" s="618"/>
      <c r="H72" s="618"/>
      <c r="I72" s="618"/>
      <c r="J72" s="622"/>
    </row>
    <row r="73" spans="1:10" ht="12"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3" s="618"/>
      <c r="D73" s="618"/>
      <c r="E73" s="618"/>
      <c r="F73" s="618"/>
      <c r="G73" s="618"/>
      <c r="H73" s="618"/>
      <c r="I73" s="618"/>
      <c r="J73" s="622"/>
    </row>
    <row r="74" spans="1:10" ht="12"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4" s="618"/>
      <c r="D74" s="618"/>
      <c r="E74" s="618"/>
      <c r="F74" s="618"/>
      <c r="G74" s="618"/>
      <c r="H74" s="618"/>
      <c r="I74" s="618"/>
      <c r="J74" s="622"/>
    </row>
    <row r="75" spans="1:10" ht="12"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5" s="618"/>
      <c r="D75" s="618"/>
      <c r="E75" s="618"/>
      <c r="F75" s="618"/>
      <c r="G75" s="618"/>
      <c r="H75" s="618"/>
      <c r="I75" s="618"/>
      <c r="J75" s="622"/>
    </row>
    <row r="76" spans="1:10" ht="12" customHeight="1">
      <c r="A76" s="636"/>
      <c r="B76" s="614" t="str">
        <f>IF($B71="IndicA1",IF(OR('Rel Sequencences competences'!Q$5&lt;&gt;"",'Rel Sequencences competences'!Q$6&lt;&gt;""),"IndicA2",IF('Rel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competences'!Q$16&lt;&gt;"","IndicD2","")))))))))),IF($B71="IndicA2",IF('Rel Sequencences competences'!Q$7&lt;&gt;"","IndicA3",IF('Rel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competences'!Q$16&lt;&gt;"","IndicD2",""))))))))),IF($B71="IndicA3",IF('Rel Sequencences competences'!Q$8&lt;&gt;"","IndicB1",IF('Rel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competences'!Q$16&lt;&gt;"","IndicD2","")))))))),IF($B71="IndicB1",IF('Rel Sequencences competences'!Q$9&lt;&gt;"","IndicB2",IF(OR('Rel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competences'!Q$16&lt;&gt;"","IndicD2",""))))))),IF($B71="IndicB2",IF(OR('Rel Sequencences competences'!Q$10&lt;&gt;"",'Rel Sequencences competences'!Q$11&lt;&gt;""),"IndicB3",IF('Rel Sequencences competences'!Q$12&lt;&gt;"","IndicB4",IF('Rel Sequencences competences'!Q$13&lt;&gt;"","IndicC1",IF('Rel Sequencences competences'!Q$14&lt;&gt;"","IndicC2",IF('Rel Sequencences competences'!Q$15&lt;&gt;"","IndicD1",IF('Rel Sequencences competences'!Q$16&lt;&gt;"","IndicD2","")))))),IF($B71="IndicB3",IF('Rel Sequencences competences'!Q$12&lt;&gt;"","IndicB4",IF('Rel Sequencences competences'!Q$13&lt;&gt;"","IndicC1",IF('Rel Sequencences competences'!Q$14&lt;&gt;"","IndicC2",IF('Rel Sequencences competences'!Q$15&lt;&gt;"","IndicD1",IF('Rel Sequencences competences'!Q$16&lt;&gt;"","IndicD2",""))))),IF($B71="IndicB4",IF('Rel Sequencences competences'!Q$13&lt;&gt;"","IndicC1",IF('Rel Sequencences competences'!Q$14&lt;&gt;"","IndicC2",IF('Rel Sequencences competences'!Q$15&lt;&gt;"","IndicD1",IF('Rel Sequencences competences'!Q$16&lt;&gt;"","IndicD2","")))),IF($B71="IndicC1",IF('Rel Sequencences competences'!Q$14&lt;&gt;"","IndicC2",IF('Rel Sequencences competences'!Q$15&lt;&gt;"","IndicD1",IF('Rel Sequencences competences'!Q$16&lt;&gt;"","IndicD2",""))),IF($B71="IndicC2",IF('Rel Sequencences competences'!Q$15&lt;&gt;"","IndicD1",IF('Rel Sequencences competences'!Q$16&lt;&gt;"","IndicD2","")),IF($B71="IndicD1",IF('Rel Sequencences competences'!Q$16&lt;&gt;"","IndicD2",""),""))))))))))</f>
        <v/>
      </c>
      <c r="C76" s="618"/>
      <c r="D76" s="618"/>
      <c r="E76" s="618"/>
      <c r="F76" s="618"/>
      <c r="G76" s="618"/>
      <c r="H76" s="618"/>
      <c r="I76" s="618"/>
      <c r="J76" s="622"/>
    </row>
    <row r="77" spans="1:10" ht="12"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7" s="618"/>
      <c r="D77" s="618"/>
      <c r="E77" s="618"/>
      <c r="F77" s="618"/>
      <c r="G77" s="618"/>
      <c r="H77" s="618"/>
      <c r="I77" s="618"/>
      <c r="J77" s="622"/>
    </row>
    <row r="78" spans="1:10" ht="12"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8" s="618"/>
      <c r="D78" s="618"/>
      <c r="E78" s="618"/>
      <c r="F78" s="618"/>
      <c r="G78" s="618"/>
      <c r="H78" s="618"/>
      <c r="I78" s="618"/>
      <c r="J78" s="622"/>
    </row>
    <row r="79" spans="1:10" ht="12"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79" s="618"/>
      <c r="D79" s="618"/>
      <c r="E79" s="618"/>
      <c r="F79" s="618"/>
      <c r="G79" s="618"/>
      <c r="H79" s="618"/>
      <c r="I79" s="618"/>
      <c r="J79" s="622"/>
    </row>
    <row r="80" spans="1:10" ht="12"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IndicB1</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622</v>
      </c>
      <c r="C83" s="610"/>
      <c r="D83" s="610"/>
      <c r="E83" s="611"/>
      <c r="F83" s="612" t="s">
        <v>492</v>
      </c>
      <c r="G83" s="610"/>
      <c r="H83" s="610"/>
      <c r="I83" s="610"/>
      <c r="J83" s="613"/>
    </row>
  </sheetData>
  <dataConsolidate/>
  <mergeCells count="154">
    <mergeCell ref="B6:C6"/>
    <mergeCell ref="F6:J6"/>
    <mergeCell ref="B7:C7"/>
    <mergeCell ref="C31:F31"/>
    <mergeCell ref="G31:J31"/>
    <mergeCell ref="B12:E12"/>
    <mergeCell ref="F12:J1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K1:O11"/>
    <mergeCell ref="C33:F33"/>
    <mergeCell ref="G33:J33"/>
    <mergeCell ref="C30:F30"/>
    <mergeCell ref="G30:J30"/>
    <mergeCell ref="B31:B35"/>
    <mergeCell ref="B4:C4"/>
    <mergeCell ref="D4:E4"/>
    <mergeCell ref="B5:C5"/>
    <mergeCell ref="C34:F34"/>
    <mergeCell ref="G34:J34"/>
    <mergeCell ref="C35:F35"/>
    <mergeCell ref="G35:J35"/>
    <mergeCell ref="B13:J13"/>
    <mergeCell ref="B25:J25"/>
    <mergeCell ref="B26:B30"/>
    <mergeCell ref="C26:F26"/>
    <mergeCell ref="G26:J26"/>
    <mergeCell ref="C27:F27"/>
    <mergeCell ref="G27:J27"/>
    <mergeCell ref="C28:F28"/>
    <mergeCell ref="G28:J28"/>
    <mergeCell ref="C29:F29"/>
    <mergeCell ref="G29:J29"/>
    <mergeCell ref="G42:J42"/>
    <mergeCell ref="C43:F43"/>
    <mergeCell ref="G43:J43"/>
    <mergeCell ref="C44:F44"/>
    <mergeCell ref="G44:J44"/>
    <mergeCell ref="A25:A80"/>
    <mergeCell ref="B36:B40"/>
    <mergeCell ref="C36:F36"/>
    <mergeCell ref="G36:J36"/>
    <mergeCell ref="C37:F37"/>
    <mergeCell ref="G37:J37"/>
    <mergeCell ref="C38:F38"/>
    <mergeCell ref="G38:J38"/>
    <mergeCell ref="C39:F39"/>
    <mergeCell ref="G39:J39"/>
    <mergeCell ref="C40:F40"/>
    <mergeCell ref="G40:J40"/>
    <mergeCell ref="B41:B45"/>
    <mergeCell ref="C41:F41"/>
    <mergeCell ref="G41:J41"/>
    <mergeCell ref="C42:F42"/>
    <mergeCell ref="C32:F32"/>
    <mergeCell ref="C45:F45"/>
    <mergeCell ref="G45:J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C64:F64"/>
    <mergeCell ref="G64:J64"/>
    <mergeCell ref="C65:F65"/>
    <mergeCell ref="G65:J65"/>
    <mergeCell ref="B66:B70"/>
    <mergeCell ref="C66:F66"/>
    <mergeCell ref="G66:J66"/>
    <mergeCell ref="C67:F67"/>
    <mergeCell ref="G67:J67"/>
    <mergeCell ref="C68:F68"/>
    <mergeCell ref="G68:J68"/>
    <mergeCell ref="C69:F69"/>
    <mergeCell ref="G69:J69"/>
    <mergeCell ref="C70:F70"/>
    <mergeCell ref="G70:J70"/>
    <mergeCell ref="B71:B75"/>
    <mergeCell ref="C71:F71"/>
    <mergeCell ref="G71:J71"/>
    <mergeCell ref="C72:F72"/>
    <mergeCell ref="G72:J72"/>
    <mergeCell ref="C73:F73"/>
    <mergeCell ref="G73:J73"/>
    <mergeCell ref="C74:F74"/>
    <mergeCell ref="G74:J74"/>
    <mergeCell ref="C75:F75"/>
    <mergeCell ref="G75:J75"/>
    <mergeCell ref="A81:A83"/>
    <mergeCell ref="B81:J81"/>
    <mergeCell ref="B82:E82"/>
    <mergeCell ref="F82:J82"/>
    <mergeCell ref="B83:E83"/>
    <mergeCell ref="F83:J83"/>
    <mergeCell ref="B76:B80"/>
    <mergeCell ref="C76:F76"/>
    <mergeCell ref="G76:J76"/>
    <mergeCell ref="C77:F77"/>
    <mergeCell ref="G77:J77"/>
    <mergeCell ref="C78:F78"/>
    <mergeCell ref="G78:J78"/>
    <mergeCell ref="C79:F79"/>
    <mergeCell ref="G79:J79"/>
    <mergeCell ref="C80:F80"/>
    <mergeCell ref="G80:J80"/>
  </mergeCells>
  <conditionalFormatting sqref="F4:J5 F7:J8">
    <cfRule type="containsText" dxfId="12" priority="2" operator="containsText" text="h">
      <formula>NOT(ISERROR(SEARCH("h",F4)))</formula>
    </cfRule>
  </conditionalFormatting>
  <dataValidations count="14">
    <dataValidation type="list" allowBlank="1" showInputMessage="1" showErrorMessage="1" sqref="D4:E4">
      <formula1>OUINON</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dataValidation>
    <dataValidation type="list" allowBlank="1" showInputMessage="1" showErrorMessage="1" sqref="B17:K17">
      <formula1>Eleve</formula1>
      <formula2>0</formula2>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s>
  <pageMargins left="0.24" right="0.19" top="0.74803149606299213" bottom="0.38" header="0.31496062992125984" footer="0.31496062992125984"/>
  <pageSetup paperSize="9" scale="59" orientation="portrait" horizontalDpi="4294967293" verticalDpi="0" r:id="rId1"/>
</worksheet>
</file>

<file path=xl/worksheets/sheet24.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12" zoomScale="115" zoomScaleNormal="115" workbookViewId="0">
      <selection activeCell="K36" sqref="A36:XFD80"/>
    </sheetView>
  </sheetViews>
  <sheetFormatPr baseColWidth="10" defaultRowHeight="15"/>
  <cols>
    <col min="1" max="1" width="10.140625" customWidth="1"/>
    <col min="2" max="10" width="12.7109375" customWidth="1"/>
    <col min="11" max="11" width="8.5703125" customWidth="1"/>
    <col min="12" max="12" width="4.28515625" customWidth="1"/>
    <col min="13" max="13" width="7.7109375" customWidth="1"/>
    <col min="14" max="14" width="7.42578125" customWidth="1"/>
    <col min="15" max="15" width="7.85546875" customWidth="1"/>
  </cols>
  <sheetData>
    <row r="1" spans="1:15" ht="28.5" customHeight="1" thickBot="1">
      <c r="A1" s="644" t="s">
        <v>302</v>
      </c>
      <c r="B1" s="645"/>
      <c r="C1" s="311" t="str">
        <f>'Rel Connaissances Sequences '!Q3</f>
        <v>SsiT-5</v>
      </c>
      <c r="D1" s="646" t="str">
        <f>'Rel Connaissances Sequences '!Q1</f>
        <v>Communiquer grâce aux réseaux</v>
      </c>
      <c r="E1" s="647"/>
      <c r="F1" s="647"/>
      <c r="G1" s="647"/>
      <c r="H1" s="647"/>
      <c r="I1" s="647"/>
      <c r="J1" s="648"/>
      <c r="K1" s="549" t="s">
        <v>666</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1</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8</v>
      </c>
      <c r="E6" s="229" t="s">
        <v>306</v>
      </c>
      <c r="F6" s="659"/>
      <c r="G6" s="660"/>
      <c r="H6" s="660"/>
      <c r="I6" s="660"/>
      <c r="J6" s="661"/>
      <c r="K6" s="552"/>
      <c r="L6" s="553"/>
      <c r="M6" s="553"/>
      <c r="N6" s="553"/>
      <c r="O6" s="554"/>
    </row>
    <row r="7" spans="1:15" ht="15" customHeight="1">
      <c r="A7" s="652"/>
      <c r="B7" s="571" t="s">
        <v>307</v>
      </c>
      <c r="C7" s="572"/>
      <c r="D7" s="231">
        <f>D5*D3</f>
        <v>4</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4</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Formules'!P2</f>
        <v xml:space="preserve">A2 Analyser le système
</v>
      </c>
      <c r="C10" s="578"/>
      <c r="D10" s="578"/>
      <c r="E10" s="578"/>
      <c r="F10" s="578" t="str">
        <f>'Suivi de Formules'!P3</f>
        <v xml:space="preserve">C2 Mettre en œuvre un protocole expérimental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Formules'!P4</f>
        <v/>
      </c>
      <c r="C12" s="581"/>
      <c r="D12" s="581"/>
      <c r="E12" s="581"/>
      <c r="F12" s="581" t="str">
        <f>'Suivi de Formules'!P5</f>
        <v xml:space="preserve">Architecture d’un réseau (topologie, mode de communication, type de transmission, méthode d’accès au support, techniques de commutation)
Modèle OSI
Réseaux de communication, 
Support de communication,
notion de protocole, paramètres de configuration
Notion de trame, liaisons série et parallèle
Paramètres de configuration d’un réseau
</v>
      </c>
      <c r="G12" s="581"/>
      <c r="H12" s="581"/>
      <c r="I12" s="581"/>
      <c r="J12" s="582"/>
    </row>
    <row r="13" spans="1:15">
      <c r="A13" s="426"/>
      <c r="B13" s="638" t="s">
        <v>311</v>
      </c>
      <c r="C13" s="639"/>
      <c r="D13" s="639"/>
      <c r="E13" s="639"/>
      <c r="F13" s="639"/>
      <c r="G13" s="639"/>
      <c r="H13" s="639"/>
      <c r="I13" s="639"/>
      <c r="J13" s="640"/>
    </row>
    <row r="14" spans="1:15" ht="24">
      <c r="A14" s="400"/>
      <c r="B14" s="501" t="s">
        <v>431</v>
      </c>
      <c r="C14" s="502" t="s">
        <v>428</v>
      </c>
      <c r="D14" s="502" t="s">
        <v>432</v>
      </c>
      <c r="E14" s="502" t="s">
        <v>428</v>
      </c>
      <c r="F14" s="502" t="s">
        <v>429</v>
      </c>
      <c r="G14" s="502" t="s">
        <v>429</v>
      </c>
      <c r="H14" s="502" t="s">
        <v>429</v>
      </c>
      <c r="I14" s="303" t="s">
        <v>437</v>
      </c>
      <c r="J14" s="304"/>
    </row>
    <row r="15" spans="1:15">
      <c r="A15" s="401" t="s">
        <v>312</v>
      </c>
      <c r="B15" s="503" t="s">
        <v>478</v>
      </c>
      <c r="C15" s="504" t="s">
        <v>488</v>
      </c>
      <c r="D15" s="504" t="s">
        <v>436</v>
      </c>
      <c r="E15" s="504" t="s">
        <v>478</v>
      </c>
      <c r="F15" s="504" t="s">
        <v>436</v>
      </c>
      <c r="G15" s="502" t="s">
        <v>478</v>
      </c>
      <c r="H15" s="502" t="s">
        <v>436</v>
      </c>
      <c r="I15" s="303" t="s">
        <v>478</v>
      </c>
      <c r="J15" s="304"/>
    </row>
    <row r="16" spans="1:15">
      <c r="A16" s="401" t="s">
        <v>313</v>
      </c>
      <c r="B16" s="503"/>
      <c r="C16" s="504"/>
      <c r="D16" s="389"/>
      <c r="E16" s="504"/>
      <c r="F16" s="504"/>
      <c r="G16" s="502" t="s">
        <v>667</v>
      </c>
      <c r="H16" s="502"/>
      <c r="I16" s="303"/>
      <c r="J16" s="304"/>
    </row>
    <row r="17" spans="1:10">
      <c r="A17" s="401" t="s">
        <v>314</v>
      </c>
      <c r="B17" s="503" t="s">
        <v>249</v>
      </c>
      <c r="C17" s="504" t="s">
        <v>434</v>
      </c>
      <c r="D17" s="504" t="s">
        <v>249</v>
      </c>
      <c r="E17" s="504" t="s">
        <v>434</v>
      </c>
      <c r="F17" s="504" t="s">
        <v>434</v>
      </c>
      <c r="G17" s="502"/>
      <c r="H17" s="502" t="s">
        <v>434</v>
      </c>
      <c r="I17" s="303"/>
      <c r="J17" s="304"/>
    </row>
    <row r="18" spans="1:10">
      <c r="A18" s="401" t="s">
        <v>315</v>
      </c>
      <c r="B18" s="503"/>
      <c r="C18" s="502"/>
      <c r="D18" s="389"/>
      <c r="E18" s="502"/>
      <c r="F18" s="502"/>
      <c r="G18" s="502"/>
      <c r="H18" s="502"/>
      <c r="I18" s="303"/>
      <c r="J18" s="304"/>
    </row>
    <row r="19" spans="1:10">
      <c r="A19" s="401" t="s">
        <v>316</v>
      </c>
      <c r="B19" s="503"/>
      <c r="C19" s="502"/>
      <c r="D19" s="389"/>
      <c r="E19" s="502"/>
      <c r="F19" s="502"/>
      <c r="G19" s="502"/>
      <c r="H19" s="502"/>
      <c r="I19" s="303"/>
      <c r="J19" s="304"/>
    </row>
    <row r="20" spans="1:10" ht="24">
      <c r="A20" s="401" t="s">
        <v>317</v>
      </c>
      <c r="B20" s="505" t="s">
        <v>668</v>
      </c>
      <c r="C20" s="502" t="s">
        <v>673</v>
      </c>
      <c r="D20" s="502" t="s">
        <v>674</v>
      </c>
      <c r="E20" s="502" t="s">
        <v>669</v>
      </c>
      <c r="F20" s="502" t="s">
        <v>670</v>
      </c>
      <c r="G20" s="502" t="s">
        <v>671</v>
      </c>
      <c r="H20" s="502" t="s">
        <v>672</v>
      </c>
      <c r="I20" s="506" t="s">
        <v>675</v>
      </c>
      <c r="J20" s="304"/>
    </row>
    <row r="21" spans="1:10">
      <c r="A21" s="401" t="s">
        <v>318</v>
      </c>
      <c r="B21" s="339"/>
      <c r="C21" s="303"/>
      <c r="D21" s="303"/>
      <c r="E21" s="303"/>
      <c r="F21" s="303"/>
      <c r="G21" s="303"/>
      <c r="H21" s="303"/>
      <c r="I21" s="303"/>
      <c r="J21" s="304"/>
    </row>
    <row r="22" spans="1:10">
      <c r="A22" s="401" t="s">
        <v>319</v>
      </c>
      <c r="B22" s="339"/>
      <c r="C22" s="303"/>
      <c r="D22" s="303"/>
      <c r="E22" s="303"/>
      <c r="F22" s="303"/>
      <c r="G22" s="303"/>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39" t="s">
        <v>383</v>
      </c>
      <c r="C25" s="639"/>
      <c r="D25" s="639"/>
      <c r="E25" s="639"/>
      <c r="F25" s="639"/>
      <c r="G25" s="639"/>
      <c r="H25" s="639"/>
      <c r="I25" s="639"/>
      <c r="J25" s="640"/>
    </row>
    <row r="26" spans="1:10" ht="27.75" customHeight="1">
      <c r="A26" s="636"/>
      <c r="B26" s="614" t="str">
        <f>'Suivi de Formules'!P6</f>
        <v>IndicA2</v>
      </c>
      <c r="C26" s="616" t="s">
        <v>342</v>
      </c>
      <c r="D26" s="616"/>
      <c r="E26" s="616"/>
      <c r="F26" s="616"/>
      <c r="G26" s="616"/>
      <c r="H26" s="616"/>
      <c r="I26" s="616"/>
      <c r="J26" s="617"/>
    </row>
    <row r="27" spans="1:10" ht="12" customHeight="1">
      <c r="A27" s="636"/>
      <c r="B27" s="615"/>
      <c r="C27" s="616" t="s">
        <v>347</v>
      </c>
      <c r="D27" s="616"/>
      <c r="E27" s="616"/>
      <c r="F27" s="616"/>
      <c r="G27" s="616"/>
      <c r="H27" s="616"/>
      <c r="I27" s="616"/>
      <c r="J27" s="617"/>
    </row>
    <row r="28" spans="1:10" ht="27" customHeight="1">
      <c r="A28" s="636"/>
      <c r="B28" s="615"/>
      <c r="C28" s="616" t="s">
        <v>346</v>
      </c>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26.25" customHeight="1">
      <c r="A31" s="636"/>
      <c r="B31" s="614" t="str">
        <f>IF($B26="IndicA1",IF(OR('Rel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competences'!R$16&lt;&gt;"","IndicD2","")))))),IF($B26="IndicB3",IF('Rel Sequencences competences'!R$12&lt;&gt;"","IndicB4",IF('Rel Sequencences competences'!R$13&lt;&gt;"","IndicC1",IF('Rel Sequencences competences'!R$14&lt;&gt;"","IndicC2",IF('Rel Sequencences competences'!R$15&lt;&gt;"","IndicD1",IF('Rel Sequencences competences'!R$16&lt;&gt;"","IndicD2",""))))),IF($B26="IndicB4",IF('Rel Sequencences competences'!R$13&lt;&gt;"","IndicC1",IF('Rel Sequencences competences'!R$14&lt;&gt;"","IndicC2",IF('Rel Sequencences competences'!R$15&lt;&gt;"","IndicD1",IF('Rel Sequencences competences'!R$16&lt;&gt;"","IndicD2","")))),IF($B26="IndicC1",IF('Rel Sequencences competences'!R$14&lt;&gt;"","IndicC2",IF('Rel Sequencences competences'!R$15&lt;&gt;"","IndicD1",IF('Rel Sequencences competences'!R$16&lt;&gt;"","IndicD2",""))),IF($B26="IndicC2",IF('Rel Sequencences competences'!R$15&lt;&gt;"","IndicD1",IF('Rel Sequencences competences'!R$16&lt;&gt;"","IndicD2","")),IF($B26="IndicD1",IF('Rel Sequencences competences'!R$16&lt;&gt;"","IndicD2",""),""))))))))))</f>
        <v>IndicC2</v>
      </c>
      <c r="C31" s="616" t="s">
        <v>366</v>
      </c>
      <c r="D31" s="616"/>
      <c r="E31" s="616"/>
      <c r="F31" s="616"/>
      <c r="G31" s="616"/>
      <c r="H31" s="616"/>
      <c r="I31" s="616"/>
      <c r="J31" s="617"/>
    </row>
    <row r="32" spans="1:10" ht="12"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t="s">
        <v>368</v>
      </c>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thickBo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12" hidden="1" customHeight="1">
      <c r="A36" s="636"/>
      <c r="B36" s="614" t="str">
        <f>IF($B31="IndicA1",IF(OR('Rel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competences'!R$16&lt;&gt;"","IndicD2","")))))))))),IF($B31="IndicA2",IF('Rel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competences'!R$16&lt;&gt;"","IndicD2",""))))))))),IF($B31="IndicA3",IF('Rel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competences'!R$16&lt;&gt;"","IndicD2","")))))))),IF($B31="IndicB1",IF('Rel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competences'!R$16&lt;&gt;"","IndicD2",""))))))),IF($B31="IndicB2",IF(OR('Rel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competences'!R$16&lt;&gt;"","IndicD2","")))))),IF($B31="IndicB3",IF('Rel Sequencences competences'!R$12&lt;&gt;"","IndicB4",IF('Rel Sequencences competences'!R$13&lt;&gt;"","IndicC1",IF('Rel Sequencences competences'!R$14&lt;&gt;"","IndicC2",IF('Rel Sequencences competences'!R$15&lt;&gt;"","IndicD1",IF('Rel Sequencences competences'!R$16&lt;&gt;"","IndicD2",""))))),IF($B31="IndicB4",IF('Rel Sequencences competences'!R$13&lt;&gt;"","IndicC1",IF('Rel Sequencences competences'!R$14&lt;&gt;"","IndicC2",IF('Rel Sequencences competences'!R$15&lt;&gt;"","IndicD1",IF('Rel Sequencences competences'!R$16&lt;&gt;"","IndicD2","")))),IF($B31="IndicC1",IF('Rel Sequencences competences'!R$14&lt;&gt;"","IndicC2",IF('Rel Sequencences competences'!R$15&lt;&gt;"","IndicD1",IF('Rel Sequencences competences'!R$16&lt;&gt;"","IndicD2",""))),IF($B31="IndicC2",IF('Rel Sequencences competences'!R$15&lt;&gt;"","IndicD1",IF('Rel Sequencences competences'!R$16&lt;&gt;"","IndicD2","")),IF($B31="IndicD1",IF('Rel Sequencences competences'!R$16&lt;&gt;"","IndicD2",""),""))))))))))</f>
        <v/>
      </c>
      <c r="C36" s="616"/>
      <c r="D36" s="616"/>
      <c r="E36" s="616"/>
      <c r="F36" s="616"/>
      <c r="G36" s="616"/>
      <c r="H36" s="616"/>
      <c r="I36" s="616"/>
      <c r="J36" s="617"/>
    </row>
    <row r="37" spans="1:10" ht="12" hidden="1"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hidden="1"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hidden="1"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hidden="1"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hidden="1" customHeight="1">
      <c r="A41" s="636"/>
      <c r="B41" s="614" t="str">
        <f>IF($B36="IndicA1",IF(OR('Rel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competences'!R$16&lt;&gt;"","IndicD2","")))))),IF($B36="IndicB3",IF('Rel Sequencences competences'!R$12&lt;&gt;"","IndicB4",IF('Rel Sequencences competences'!R$13&lt;&gt;"","IndicC1",IF('Rel Sequencences competences'!R$14&lt;&gt;"","IndicC2",IF('Rel Sequencences competences'!R$15&lt;&gt;"","IndicD1",IF('Rel Sequencences competences'!R$16&lt;&gt;"","IndicD2",""))))),IF($B36="IndicB4",IF('Rel Sequencences competences'!R$13&lt;&gt;"","IndicC1",IF('Rel Sequencences competences'!R$14&lt;&gt;"","IndicC2",IF('Rel Sequencences competences'!R$15&lt;&gt;"","IndicD1",IF('Rel Sequencences competences'!R$16&lt;&gt;"","IndicD2","")))),IF($B36="IndicC1",IF('Rel Sequencences competences'!R$14&lt;&gt;"","IndicC2",IF('Rel Sequencences competences'!R$15&lt;&gt;"","IndicD1",IF('Rel Sequencences competences'!R$16&lt;&gt;"","IndicD2",""))),IF($B36="IndicC2",IF('Rel Sequencences competences'!R$15&lt;&gt;"","IndicD1",IF('Rel Sequencences competences'!R$16&lt;&gt;"","IndicD2","")),IF($B36="IndicD1",IF('Rel Sequencences competences'!R$16&lt;&gt;"","IndicD2",""),""))))))))))</f>
        <v/>
      </c>
      <c r="C41" s="616"/>
      <c r="D41" s="616"/>
      <c r="E41" s="616"/>
      <c r="F41" s="616"/>
      <c r="G41" s="616"/>
      <c r="H41" s="616"/>
      <c r="I41" s="616"/>
      <c r="J41" s="617"/>
    </row>
    <row r="42" spans="1:10" ht="12" hidden="1"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hidden="1"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hidden="1"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hidden="1"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hidden="1" customHeight="1">
      <c r="A46" s="636"/>
      <c r="B46" s="614" t="str">
        <f>IF($B41="IndicA1",IF(OR('Rel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competences'!R$16&lt;&gt;"","IndicD2","")))))))))),IF($B41="IndicA2",IF('Rel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competences'!R$16&lt;&gt;"","IndicD2",""))))))))),IF($B41="IndicA3",IF('Rel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competences'!R$16&lt;&gt;"","IndicD2","")))))))),IF($B41="IndicB1",IF('Rel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competences'!R$16&lt;&gt;"","IndicD2",""))))))),IF($B41="IndicB2",IF(OR('Rel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competences'!R$16&lt;&gt;"","IndicD2","")))))),IF($B41="IndicB3",IF('Rel Sequencences competences'!R$12&lt;&gt;"","IndicB4",IF('Rel Sequencences competences'!R$13&lt;&gt;"","IndicC1",IF('Rel Sequencences competences'!R$14&lt;&gt;"","IndicC2",IF('Rel Sequencences competences'!R$15&lt;&gt;"","IndicD1",IF('Rel Sequencences competences'!R$16&lt;&gt;"","IndicD2",""))))),IF($B41="IndicB4",IF('Rel Sequencences competences'!R$13&lt;&gt;"","IndicC1",IF('Rel Sequencences competences'!R$14&lt;&gt;"","IndicC2",IF('Rel Sequencences competences'!R$15&lt;&gt;"","IndicD1",IF('Rel Sequencences competences'!R$16&lt;&gt;"","IndicD2","")))),IF($B41="IndicC1",IF('Rel Sequencences competences'!R$14&lt;&gt;"","IndicC2",IF('Rel Sequencences competences'!R$15&lt;&gt;"","IndicD1",IF('Rel Sequencences competences'!R$16&lt;&gt;"","IndicD2",""))),IF($B41="IndicC2",IF('Rel Sequencences competences'!R$15&lt;&gt;"","IndicD1",IF('Rel Sequencences competences'!R$16&lt;&gt;"","IndicD2","")),IF($B41="IndicD1",IF('Rel Sequencences competences'!R$16&lt;&gt;"","IndicD2",""),""))))))))))</f>
        <v/>
      </c>
      <c r="C46" s="616"/>
      <c r="D46" s="616"/>
      <c r="E46" s="616"/>
      <c r="F46" s="616"/>
      <c r="G46" s="616"/>
      <c r="H46" s="616"/>
      <c r="I46" s="616"/>
      <c r="J46" s="617"/>
    </row>
    <row r="47" spans="1:10" ht="12" hidden="1"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36"/>
      <c r="B51" s="614" t="str">
        <f>IF($B46="IndicA1",IF(OR('Rel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competences'!R$16&lt;&gt;"","IndicD2","")))))),IF($B46="IndicB3",IF('Rel Sequencences competences'!R$12&lt;&gt;"","IndicB4",IF('Rel Sequencences competences'!R$13&lt;&gt;"","IndicC1",IF('Rel Sequencences competences'!R$14&lt;&gt;"","IndicC2",IF('Rel Sequencences competences'!R$15&lt;&gt;"","IndicD1",IF('Rel Sequencences competences'!R$16&lt;&gt;"","IndicD2",""))))),IF($B46="IndicB4",IF('Rel Sequencences competences'!R$13&lt;&gt;"","IndicC1",IF('Rel Sequencences competences'!R$14&lt;&gt;"","IndicC2",IF('Rel Sequencences competences'!R$15&lt;&gt;"","IndicD1",IF('Rel Sequencences competences'!R$16&lt;&gt;"","IndicD2","")))),IF($B46="IndicC1",IF('Rel Sequencences competences'!R$14&lt;&gt;"","IndicC2",IF('Rel Sequencences competences'!R$15&lt;&gt;"","IndicD1",IF('Rel Sequencences competences'!R$16&lt;&gt;"","IndicD2",""))),IF($B46="IndicC2",IF('Rel Sequencences competences'!R$15&lt;&gt;"","IndicD1",IF('Rel Sequencences competences'!R$16&lt;&gt;"","IndicD2","")),IF($B46="IndicD1",IF('Rel Sequencences competences'!R$16&lt;&gt;"","IndicD2",""),""))))))))))</f>
        <v/>
      </c>
      <c r="C51" s="616"/>
      <c r="D51" s="616"/>
      <c r="E51" s="616"/>
      <c r="F51" s="616"/>
      <c r="G51" s="616"/>
      <c r="H51" s="616"/>
      <c r="I51" s="616"/>
      <c r="J51" s="617"/>
    </row>
    <row r="52" spans="1:10" ht="12" hidden="1"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36"/>
      <c r="B56" s="614" t="str">
        <f>IF($B51="IndicA1",IF(OR('Rel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competences'!R$16&lt;&gt;"","IndicD2","")))))))))),IF($B51="IndicA2",IF('Rel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competences'!R$16&lt;&gt;"","IndicD2",""))))))))),IF($B51="IndicA3",IF('Rel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competences'!R$16&lt;&gt;"","IndicD2","")))))))),IF($B51="IndicB1",IF('Rel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competences'!R$16&lt;&gt;"","IndicD2",""))))))),IF($B51="IndicB2",IF(OR('Rel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competences'!R$16&lt;&gt;"","IndicD2","")))))),IF($B51="IndicB3",IF('Rel Sequencences competences'!R$12&lt;&gt;"","IndicB4",IF('Rel Sequencences competences'!R$13&lt;&gt;"","IndicC1",IF('Rel Sequencences competences'!R$14&lt;&gt;"","IndicC2",IF('Rel Sequencences competences'!R$15&lt;&gt;"","IndicD1",IF('Rel Sequencences competences'!R$16&lt;&gt;"","IndicD2",""))))),IF($B51="IndicB4",IF('Rel Sequencences competences'!R$13&lt;&gt;"","IndicC1",IF('Rel Sequencences competences'!R$14&lt;&gt;"","IndicC2",IF('Rel Sequencences competences'!R$15&lt;&gt;"","IndicD1",IF('Rel Sequencences competences'!R$16&lt;&gt;"","IndicD2","")))),IF($B51="IndicC1",IF('Rel Sequencences competences'!R$14&lt;&gt;"","IndicC2",IF('Rel Sequencences competences'!R$15&lt;&gt;"","IndicD1",IF('Rel Sequencences competences'!R$16&lt;&gt;"","IndicD2",""))),IF($B51="IndicC2",IF('Rel Sequencences competences'!R$15&lt;&gt;"","IndicD1",IF('Rel Sequencences competences'!R$16&lt;&gt;"","IndicD2","")),IF($B51="IndicD1",IF('Rel Sequencences competences'!R$16&lt;&gt;"","IndicD2",""),""))))))))))</f>
        <v/>
      </c>
      <c r="C56" s="616"/>
      <c r="D56" s="616"/>
      <c r="E56" s="616"/>
      <c r="F56" s="616"/>
      <c r="G56" s="616"/>
      <c r="H56" s="616"/>
      <c r="I56" s="616"/>
      <c r="J56" s="617"/>
    </row>
    <row r="57" spans="1:10" ht="12" hidden="1"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36"/>
      <c r="B61" s="614" t="str">
        <f>IF($B56="IndicA1",IF(OR('Rel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competences'!R$16&lt;&gt;"","IndicD2","")))))),IF($B56="IndicB3",IF('Rel Sequencences competences'!R$12&lt;&gt;"","IndicB4",IF('Rel Sequencences competences'!R$13&lt;&gt;"","IndicC1",IF('Rel Sequencences competences'!R$14&lt;&gt;"","IndicC2",IF('Rel Sequencences competences'!R$15&lt;&gt;"","IndicD1",IF('Rel Sequencences competences'!R$16&lt;&gt;"","IndicD2",""))))),IF($B56="IndicB4",IF('Rel Sequencences competences'!R$13&lt;&gt;"","IndicC1",IF('Rel Sequencences competences'!R$14&lt;&gt;"","IndicC2",IF('Rel Sequencences competences'!R$15&lt;&gt;"","IndicD1",IF('Rel Sequencences competences'!R$16&lt;&gt;"","IndicD2","")))),IF($B56="IndicC1",IF('Rel Sequencences competences'!R$14&lt;&gt;"","IndicC2",IF('Rel Sequencences competences'!R$15&lt;&gt;"","IndicD1",IF('Rel Sequencences competences'!R$16&lt;&gt;"","IndicD2",""))),IF($B56="IndicC2",IF('Rel Sequencences competences'!R$15&lt;&gt;"","IndicD1",IF('Rel Sequencences competences'!R$16&lt;&gt;"","IndicD2","")),IF($B56="IndicD1",IF('Rel Sequencences competences'!R$16&lt;&gt;"","IndicD2",""),""))))))))))</f>
        <v/>
      </c>
      <c r="C61" s="618"/>
      <c r="D61" s="618"/>
      <c r="E61" s="618"/>
      <c r="F61" s="618"/>
      <c r="G61" s="618"/>
      <c r="H61" s="618"/>
      <c r="I61" s="618"/>
      <c r="J61" s="622"/>
    </row>
    <row r="62" spans="1:10" ht="12" hidden="1"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36"/>
      <c r="B66" s="614" t="str">
        <f>IF($B61="IndicA1",IF(OR('Rel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competences'!R$16&lt;&gt;"","IndicD2","")))))))))),IF($B61="IndicA2",IF('Rel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competences'!R$16&lt;&gt;"","IndicD2",""))))))))),IF($B61="IndicA3",IF('Rel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competences'!R$16&lt;&gt;"","IndicD2","")))))))),IF($B61="IndicB1",IF('Rel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competences'!R$16&lt;&gt;"","IndicD2",""))))))),IF($B61="IndicB2",IF(OR('Rel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competences'!R$16&lt;&gt;"","IndicD2","")))))),IF($B61="IndicB3",IF('Rel Sequencences competences'!R$12&lt;&gt;"","IndicB4",IF('Rel Sequencences competences'!R$13&lt;&gt;"","IndicC1",IF('Rel Sequencences competences'!R$14&lt;&gt;"","IndicC2",IF('Rel Sequencences competences'!R$15&lt;&gt;"","IndicD1",IF('Rel Sequencences competences'!R$16&lt;&gt;"","IndicD2",""))))),IF($B61="IndicB4",IF('Rel Sequencences competences'!R$13&lt;&gt;"","IndicC1",IF('Rel Sequencences competences'!R$14&lt;&gt;"","IndicC2",IF('Rel Sequencences competences'!R$15&lt;&gt;"","IndicD1",IF('Rel Sequencences competences'!R$16&lt;&gt;"","IndicD2","")))),IF($B61="IndicC1",IF('Rel Sequencences competences'!R$14&lt;&gt;"","IndicC2",IF('Rel Sequencences competences'!R$15&lt;&gt;"","IndicD1",IF('Rel Sequencences competences'!R$16&lt;&gt;"","IndicD2",""))),IF($B61="IndicC2",IF('Rel Sequencences competences'!R$15&lt;&gt;"","IndicD1",IF('Rel Sequencences competences'!R$16&lt;&gt;"","IndicD2","")),IF($B61="IndicD1",IF('Rel Sequencences competences'!R$16&lt;&gt;"","IndicD2",""),""))))))))))</f>
        <v/>
      </c>
      <c r="C66" s="618"/>
      <c r="D66" s="618"/>
      <c r="E66" s="618"/>
      <c r="F66" s="618"/>
      <c r="G66" s="618"/>
      <c r="H66" s="618"/>
      <c r="I66" s="618"/>
      <c r="J66" s="622"/>
    </row>
    <row r="67" spans="1:10" ht="12" hidden="1"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36"/>
      <c r="B71" s="614" t="str">
        <f>IF($B66="IndicA1",IF(OR('Rel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competences'!R$16&lt;&gt;"","IndicD2","")))))))))),IF($B66="IndicA2",IF('Rel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competences'!R$16&lt;&gt;"","IndicD2",""))))))))),IF($B66="IndicA3",IF('Rel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competences'!R$16&lt;&gt;"","IndicD2","")))))))),IF($B66="IndicB1",IF('Rel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competences'!R$16&lt;&gt;"","IndicD2",""))))))),IF($B66="IndicB2",IF(OR('Rel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competences'!R$16&lt;&gt;"","IndicD2","")))))),IF($B66="IndicB3",IF('Rel Sequencences competences'!R$12&lt;&gt;"","IndicB4",IF('Rel Sequencences competences'!R$13&lt;&gt;"","IndicC1",IF('Rel Sequencences competences'!R$14&lt;&gt;"","IndicC2",IF('Rel Sequencences competences'!R$15&lt;&gt;"","IndicD1",IF('Rel Sequencences competences'!R$16&lt;&gt;"","IndicD2",""))))),IF($B66="IndicB4",IF('Rel Sequencences competences'!R$13&lt;&gt;"","IndicC1",IF('Rel Sequencences competences'!R$14&lt;&gt;"","IndicC2",IF('Rel Sequencences competences'!R$15&lt;&gt;"","IndicD1",IF('Rel Sequencences competences'!R$16&lt;&gt;"","IndicD2","")))),IF($B66="IndicC1",IF('Rel Sequencences competences'!R$14&lt;&gt;"","IndicC2",IF('Rel Sequencences competences'!R$15&lt;&gt;"","IndicD1",IF('Rel Sequencences competences'!R$16&lt;&gt;"","IndicD2",""))),IF($B66="IndicC2",IF('Rel Sequencences competences'!R$15&lt;&gt;"","IndicD1",IF('Rel Sequencences competences'!R$16&lt;&gt;"","IndicD2","")),IF($B66="IndicD1",IF('Rel Sequencences competences'!R$16&lt;&gt;"","IndicD2",""),""))))))))))</f>
        <v/>
      </c>
      <c r="C71" s="618"/>
      <c r="D71" s="618"/>
      <c r="E71" s="618"/>
      <c r="F71" s="618"/>
      <c r="G71" s="618"/>
      <c r="H71" s="618"/>
      <c r="I71" s="618"/>
      <c r="J71" s="622"/>
    </row>
    <row r="72" spans="1:10" ht="12" hidden="1"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36"/>
      <c r="B76" s="614" t="str">
        <f>IF($B71="IndicA1",IF(OR('Rel Sequencences competences'!R$5&lt;&gt;"",'Rel Sequencences competences'!R$6&lt;&gt;""),"IndicA2",IF('Rel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competences'!R$16&lt;&gt;"","IndicD2","")))))))))),IF($B71="IndicA2",IF('Rel Sequencences competences'!R$7&lt;&gt;"","IndicA3",IF('Rel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competences'!R$16&lt;&gt;"","IndicD2",""))))))))),IF($B71="IndicA3",IF('Rel Sequencences competences'!R$8&lt;&gt;"","IndicB1",IF('Rel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competences'!R$16&lt;&gt;"","IndicD2","")))))))),IF($B71="IndicB1",IF('Rel Sequencences competences'!R$9&lt;&gt;"","IndicB2",IF(OR('Rel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competences'!R$16&lt;&gt;"","IndicD2",""))))))),IF($B71="IndicB2",IF(OR('Rel Sequencences competences'!R$10&lt;&gt;"",'Rel Sequencences competences'!R$11&lt;&gt;""),"IndicB3",IF('Rel Sequencences competences'!R$12&lt;&gt;"","IndicB4",IF('Rel Sequencences competences'!R$13&lt;&gt;"","IndicC1",IF('Rel Sequencences competences'!R$14&lt;&gt;"","IndicC2",IF('Rel Sequencences competences'!R$15&lt;&gt;"","IndicD1",IF('Rel Sequencences competences'!R$16&lt;&gt;"","IndicD2","")))))),IF($B71="IndicB3",IF('Rel Sequencences competences'!R$12&lt;&gt;"","IndicB4",IF('Rel Sequencences competences'!R$13&lt;&gt;"","IndicC1",IF('Rel Sequencences competences'!R$14&lt;&gt;"","IndicC2",IF('Rel Sequencences competences'!R$15&lt;&gt;"","IndicD1",IF('Rel Sequencences competences'!R$16&lt;&gt;"","IndicD2",""))))),IF($B71="IndicB4",IF('Rel Sequencences competences'!R$13&lt;&gt;"","IndicC1",IF('Rel Sequencences competences'!R$14&lt;&gt;"","IndicC2",IF('Rel Sequencences competences'!R$15&lt;&gt;"","IndicD1",IF('Rel Sequencences competences'!R$16&lt;&gt;"","IndicD2","")))),IF($B71="IndicC1",IF('Rel Sequencences competences'!R$14&lt;&gt;"","IndicC2",IF('Rel Sequencences competences'!R$15&lt;&gt;"","IndicD1",IF('Rel Sequencences competences'!R$16&lt;&gt;"","IndicD2",""))),IF($B71="IndicC2",IF('Rel Sequencences competences'!R$15&lt;&gt;"","IndicD1",IF('Rel Sequencences competences'!R$16&lt;&gt;"","IndicD2","")),IF($B71="IndicD1",IF('Rel Sequencences competences'!R$16&lt;&gt;"","IndicD2",""),""))))))))))</f>
        <v/>
      </c>
      <c r="C76" s="618"/>
      <c r="D76" s="618"/>
      <c r="E76" s="618"/>
      <c r="F76" s="618"/>
      <c r="G76" s="618"/>
      <c r="H76" s="618"/>
      <c r="I76" s="618"/>
      <c r="J76" s="622"/>
    </row>
    <row r="77" spans="1:10" ht="12" hidden="1"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676</v>
      </c>
      <c r="C83" s="610"/>
      <c r="D83" s="610"/>
      <c r="E83" s="611"/>
      <c r="F83" s="612" t="s">
        <v>677</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11" priority="2" operator="containsText" text="h">
      <formula>NOT(ISERROR(SEARCH("h",F4)))</formula>
    </cfRule>
  </conditionalFormatting>
  <conditionalFormatting sqref="F7:J8">
    <cfRule type="containsText" dxfId="10" priority="1" operator="containsText" text="h">
      <formula>NOT(ISERROR(SEARCH("h",F7)))</formula>
    </cfRule>
  </conditionalFormatting>
  <dataValidations count="16">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I17:J17">
      <formula1>Eleve</formula1>
    </dataValidation>
    <dataValidation type="list" allowBlank="1" showInputMessage="1" showErrorMessage="1" sqref="I14:J14">
      <formula1>Activites</formula1>
    </dataValidation>
    <dataValidation type="list" allowBlank="1" showInputMessage="1" showErrorMessage="1" sqref="B17:H17">
      <formula1>Eleve</formula1>
      <formula2>0</formula2>
    </dataValidation>
    <dataValidation type="list" allowBlank="1" showInputMessage="1" showErrorMessage="1" sqref="B14:H14">
      <formula1>Activites</formula1>
      <formula2>0</formula2>
    </dataValidation>
  </dataValidations>
  <pageMargins left="0.2" right="0.19" top="0.74803149606299213" bottom="0.44" header="0.31496062992125984" footer="0.31496062992125984"/>
  <pageSetup paperSize="9" scale="62" orientation="portrait" horizontalDpi="4294967293" verticalDpi="0" r:id="rId1"/>
</worksheet>
</file>

<file path=xl/worksheets/sheet25.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10" zoomScale="115" zoomScaleNormal="115" workbookViewId="0">
      <selection activeCell="E86" sqref="E86"/>
    </sheetView>
  </sheetViews>
  <sheetFormatPr baseColWidth="10" defaultRowHeight="15"/>
  <cols>
    <col min="1" max="1" width="10.140625" customWidth="1"/>
    <col min="2" max="10" width="12.7109375" customWidth="1"/>
    <col min="11" max="12" width="5.140625" customWidth="1"/>
    <col min="13" max="13" width="7.28515625" customWidth="1"/>
    <col min="14" max="14" width="7.5703125" customWidth="1"/>
    <col min="15" max="15" width="8.28515625" customWidth="1"/>
  </cols>
  <sheetData>
    <row r="1" spans="1:15" ht="28.5" customHeight="1" thickBot="1">
      <c r="A1" s="644" t="s">
        <v>302</v>
      </c>
      <c r="B1" s="645"/>
      <c r="C1" s="311" t="str">
        <f>'Rel Connaissances Sequences '!R3</f>
        <v>SsiT-6</v>
      </c>
      <c r="D1" s="646" t="str">
        <f>'Rel Connaissances Sequences '!R1</f>
        <v>Quels sont les critères à respecter pour construire en zone sismique ?</v>
      </c>
      <c r="E1" s="647"/>
      <c r="F1" s="647"/>
      <c r="G1" s="647"/>
      <c r="H1" s="647"/>
      <c r="I1" s="647"/>
      <c r="J1" s="648"/>
      <c r="K1" s="549" t="s">
        <v>640</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399</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4</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16</v>
      </c>
      <c r="E6" s="229" t="s">
        <v>306</v>
      </c>
      <c r="F6" s="659"/>
      <c r="G6" s="660"/>
      <c r="H6" s="660"/>
      <c r="I6" s="660"/>
      <c r="J6" s="661"/>
      <c r="K6" s="552"/>
      <c r="L6" s="553"/>
      <c r="M6" s="553"/>
      <c r="N6" s="553"/>
      <c r="O6" s="554"/>
    </row>
    <row r="7" spans="1:15" ht="15" customHeight="1">
      <c r="A7" s="652"/>
      <c r="B7" s="571" t="s">
        <v>307</v>
      </c>
      <c r="C7" s="572"/>
      <c r="D7" s="231">
        <f>D5*D3</f>
        <v>16</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0</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Formules'!Q2</f>
        <v xml:space="preserve">A1 Analyser le besoin   
A2 Analyser le système
B2 Proposer ou justifier un modèle
</v>
      </c>
      <c r="C10" s="578"/>
      <c r="D10" s="578"/>
      <c r="E10" s="578"/>
      <c r="F10" s="578" t="str">
        <f>'Suivi de Formules'!Q3</f>
        <v xml:space="preserve">B3 Résoudre et Simuler
B4 Valider un modèle
C2 Mettre en œuvre un protocole expérimental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Formules'!Q4</f>
        <v xml:space="preserve">Analyse fonctionnelle externe, Expression fonctionnelle du besoin.
Action mécanique
Principe fondamental de la dynamique (PFD)
</v>
      </c>
      <c r="C12" s="581"/>
      <c r="D12" s="581"/>
      <c r="E12" s="581"/>
      <c r="F12" s="581" t="str">
        <f>'Suivi de Formules'!Q5</f>
        <v>Comportement du solide déformable
Modèles de comportement
Structures
Modèle de connaissance</v>
      </c>
      <c r="G12" s="581"/>
      <c r="H12" s="581"/>
      <c r="I12" s="581"/>
      <c r="J12" s="582"/>
    </row>
    <row r="13" spans="1:15">
      <c r="A13" s="426"/>
      <c r="B13" s="638" t="s">
        <v>311</v>
      </c>
      <c r="C13" s="639"/>
      <c r="D13" s="639"/>
      <c r="E13" s="639"/>
      <c r="F13" s="639"/>
      <c r="G13" s="639"/>
      <c r="H13" s="639"/>
      <c r="I13" s="639"/>
      <c r="J13" s="640"/>
    </row>
    <row r="14" spans="1:15">
      <c r="A14" s="400"/>
      <c r="B14" s="339" t="s">
        <v>431</v>
      </c>
      <c r="C14" s="303" t="s">
        <v>429</v>
      </c>
      <c r="D14" s="303" t="s">
        <v>428</v>
      </c>
      <c r="E14" s="303" t="s">
        <v>428</v>
      </c>
      <c r="F14" s="303" t="s">
        <v>437</v>
      </c>
      <c r="G14" s="303"/>
      <c r="H14" s="303"/>
      <c r="I14" s="303"/>
      <c r="J14" s="304"/>
    </row>
    <row r="15" spans="1:15">
      <c r="A15" s="401" t="s">
        <v>312</v>
      </c>
      <c r="B15" s="399" t="s">
        <v>436</v>
      </c>
      <c r="C15" s="303" t="s">
        <v>436</v>
      </c>
      <c r="D15" s="303" t="s">
        <v>436</v>
      </c>
      <c r="E15" s="303" t="s">
        <v>436</v>
      </c>
      <c r="F15" s="303" t="s">
        <v>478</v>
      </c>
      <c r="G15" s="303"/>
      <c r="H15" s="303"/>
      <c r="I15" s="303"/>
      <c r="J15" s="304"/>
    </row>
    <row r="16" spans="1:15" ht="168">
      <c r="A16" s="401" t="s">
        <v>313</v>
      </c>
      <c r="B16" s="399" t="s">
        <v>632</v>
      </c>
      <c r="C16" s="303" t="s">
        <v>633</v>
      </c>
      <c r="D16" s="303" t="s">
        <v>634</v>
      </c>
      <c r="E16" s="303" t="s">
        <v>635</v>
      </c>
      <c r="F16" s="303" t="s">
        <v>619</v>
      </c>
      <c r="G16" s="303"/>
      <c r="H16" s="303"/>
      <c r="I16" s="303"/>
      <c r="J16" s="304"/>
    </row>
    <row r="17" spans="1:10">
      <c r="A17" s="401" t="s">
        <v>314</v>
      </c>
      <c r="B17" s="399" t="s">
        <v>249</v>
      </c>
      <c r="C17" s="303" t="s">
        <v>434</v>
      </c>
      <c r="D17" s="303" t="s">
        <v>249</v>
      </c>
      <c r="E17" s="303" t="s">
        <v>249</v>
      </c>
      <c r="F17" s="303" t="s">
        <v>249</v>
      </c>
      <c r="G17" s="303"/>
      <c r="H17" s="303"/>
      <c r="I17" s="303"/>
      <c r="J17" s="304"/>
    </row>
    <row r="18" spans="1:10">
      <c r="A18" s="401" t="s">
        <v>315</v>
      </c>
      <c r="B18" s="399"/>
      <c r="C18" s="303"/>
      <c r="D18" s="303"/>
      <c r="E18" s="303"/>
      <c r="F18" s="303"/>
      <c r="G18" s="303"/>
      <c r="H18" s="303"/>
      <c r="I18" s="303"/>
      <c r="J18" s="304"/>
    </row>
    <row r="19" spans="1:10">
      <c r="A19" s="401" t="s">
        <v>316</v>
      </c>
      <c r="B19" s="399"/>
      <c r="C19" s="303"/>
      <c r="D19" s="303"/>
      <c r="E19" s="303"/>
      <c r="F19" s="303"/>
      <c r="G19" s="303"/>
      <c r="H19" s="303"/>
      <c r="I19" s="303"/>
      <c r="J19" s="304"/>
    </row>
    <row r="20" spans="1:10">
      <c r="A20" s="401" t="s">
        <v>317</v>
      </c>
      <c r="B20" s="339"/>
      <c r="C20" s="303" t="s">
        <v>636</v>
      </c>
      <c r="D20" s="303"/>
      <c r="E20" s="303"/>
      <c r="F20" s="303"/>
      <c r="G20" s="303"/>
      <c r="H20" s="303"/>
      <c r="I20" s="303"/>
      <c r="J20" s="304"/>
    </row>
    <row r="21" spans="1:10" ht="24">
      <c r="A21" s="401" t="s">
        <v>318</v>
      </c>
      <c r="B21" s="339"/>
      <c r="C21" s="303" t="s">
        <v>637</v>
      </c>
      <c r="D21" s="303"/>
      <c r="E21" s="303"/>
      <c r="F21" s="303"/>
      <c r="G21" s="303"/>
      <c r="H21" s="303"/>
      <c r="I21" s="303"/>
      <c r="J21" s="304"/>
    </row>
    <row r="22" spans="1:10">
      <c r="A22" s="401" t="s">
        <v>319</v>
      </c>
      <c r="B22" s="339"/>
      <c r="C22" s="303"/>
      <c r="D22" s="303"/>
      <c r="E22" s="303"/>
      <c r="F22" s="303"/>
      <c r="G22" s="303"/>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39" t="s">
        <v>383</v>
      </c>
      <c r="C25" s="639"/>
      <c r="D25" s="639"/>
      <c r="E25" s="639"/>
      <c r="F25" s="639"/>
      <c r="G25" s="639"/>
      <c r="H25" s="639"/>
      <c r="I25" s="639"/>
      <c r="J25" s="640"/>
    </row>
    <row r="26" spans="1:10" ht="29.25" customHeight="1">
      <c r="A26" s="636"/>
      <c r="B26" s="614" t="str">
        <f>'Suivi de Formules'!Q6</f>
        <v>IndicA1</v>
      </c>
      <c r="C26" s="616" t="s">
        <v>341</v>
      </c>
      <c r="D26" s="616"/>
      <c r="E26" s="616"/>
      <c r="F26" s="616"/>
      <c r="G26" s="616"/>
      <c r="H26" s="616"/>
      <c r="I26" s="616"/>
      <c r="J26" s="617"/>
    </row>
    <row r="27" spans="1:10" ht="29.25" customHeight="1">
      <c r="A27" s="636"/>
      <c r="B27" s="615"/>
      <c r="C27" s="616" t="s">
        <v>339</v>
      </c>
      <c r="D27" s="616"/>
      <c r="E27" s="616"/>
      <c r="F27" s="616"/>
      <c r="G27" s="616"/>
      <c r="H27" s="616"/>
      <c r="I27" s="616"/>
      <c r="J27" s="617"/>
    </row>
    <row r="28" spans="1:10" ht="29.25"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29.25" customHeight="1">
      <c r="A31" s="636"/>
      <c r="B31" s="614" t="str">
        <f>IF($B26="IndicA1",IF(OR('Rel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competences'!S$16&lt;&gt;"","IndicD2","")))))),IF($B26="IndicB3",IF('Rel Sequencences competences'!S$12&lt;&gt;"","IndicB4",IF('Rel Sequencences competences'!S$13&lt;&gt;"","IndicC1",IF('Rel Sequencences competences'!S$14&lt;&gt;"","IndicC2",IF('Rel Sequencences competences'!S$15&lt;&gt;"","IndicD1",IF('Rel Sequencences competences'!S$16&lt;&gt;"","IndicD2",""))))),IF($B26="IndicB4",IF('Rel Sequencences competences'!S$13&lt;&gt;"","IndicC1",IF('Rel Sequencences competences'!S$14&lt;&gt;"","IndicC2",IF('Rel Sequencences competences'!S$15&lt;&gt;"","IndicD1",IF('Rel Sequencences competences'!S$16&lt;&gt;"","IndicD2","")))),IF($B26="IndicC1",IF('Rel Sequencences competences'!S$14&lt;&gt;"","IndicC2",IF('Rel Sequencences competences'!S$15&lt;&gt;"","IndicD1",IF('Rel Sequencences competences'!S$16&lt;&gt;"","IndicD2",""))),IF($B26="IndicC2",IF('Rel Sequencences competences'!S$15&lt;&gt;"","IndicD1",IF('Rel Sequencences competences'!S$16&lt;&gt;"","IndicD2","")),IF($B26="IndicD1",IF('Rel Sequencences competences'!S$16&lt;&gt;"","IndicD2",""),""))))))))))</f>
        <v>IndicA2</v>
      </c>
      <c r="C31" s="616" t="s">
        <v>349</v>
      </c>
      <c r="D31" s="616"/>
      <c r="E31" s="616"/>
      <c r="F31" s="616"/>
      <c r="G31" s="616"/>
      <c r="H31" s="616"/>
      <c r="I31" s="616"/>
      <c r="J31" s="617"/>
    </row>
    <row r="32" spans="1:10" ht="30"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2" s="616"/>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3" s="616"/>
      <c r="D33" s="616"/>
      <c r="E33" s="616"/>
      <c r="F33" s="616"/>
      <c r="G33" s="616"/>
      <c r="H33" s="616"/>
      <c r="I33" s="616"/>
      <c r="J33" s="617"/>
    </row>
    <row r="34" spans="1:10" ht="12"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5" s="616"/>
      <c r="D35" s="616"/>
      <c r="E35" s="616"/>
      <c r="F35" s="616"/>
      <c r="G35" s="616"/>
      <c r="H35" s="616"/>
      <c r="I35" s="616"/>
      <c r="J35" s="617"/>
    </row>
    <row r="36" spans="1:10" ht="27.75" customHeight="1">
      <c r="A36" s="636"/>
      <c r="B36" s="614" t="str">
        <f>IF($B31="IndicA1",IF(OR('Rel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competences'!S$16&lt;&gt;"","IndicD2","")))))))))),IF($B31="IndicA2",IF('Rel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competences'!S$16&lt;&gt;"","IndicD2",""))))))))),IF($B31="IndicA3",IF('Rel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competences'!S$16&lt;&gt;"","IndicD2","")))))))),IF($B31="IndicB1",IF('Rel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competences'!S$16&lt;&gt;"","IndicD2",""))))))),IF($B31="IndicB2",IF(OR('Rel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competences'!S$16&lt;&gt;"","IndicD2","")))))),IF($B31="IndicB3",IF('Rel Sequencences competences'!S$12&lt;&gt;"","IndicB4",IF('Rel Sequencences competences'!S$13&lt;&gt;"","IndicC1",IF('Rel Sequencences competences'!S$14&lt;&gt;"","IndicC2",IF('Rel Sequencences competences'!S$15&lt;&gt;"","IndicD1",IF('Rel Sequencences competences'!S$16&lt;&gt;"","IndicD2",""))))),IF($B31="IndicB4",IF('Rel Sequencences competences'!S$13&lt;&gt;"","IndicC1",IF('Rel Sequencences competences'!S$14&lt;&gt;"","IndicC2",IF('Rel Sequencences competences'!S$15&lt;&gt;"","IndicD1",IF('Rel Sequencences competences'!S$16&lt;&gt;"","IndicD2","")))),IF($B31="IndicC1",IF('Rel Sequencences competences'!S$14&lt;&gt;"","IndicC2",IF('Rel Sequencences competences'!S$15&lt;&gt;"","IndicD1",IF('Rel Sequencences competences'!S$16&lt;&gt;"","IndicD2",""))),IF($B31="IndicC2",IF('Rel Sequencences competences'!S$15&lt;&gt;"","IndicD1",IF('Rel Sequencences competences'!S$16&lt;&gt;"","IndicD2","")),IF($B31="IndicD1",IF('Rel Sequencences competences'!S$16&lt;&gt;"","IndicD2",""),""))))))))))</f>
        <v>IndicB2</v>
      </c>
      <c r="C36" s="616" t="s">
        <v>358</v>
      </c>
      <c r="D36" s="616"/>
      <c r="E36" s="616"/>
      <c r="F36" s="616"/>
      <c r="G36" s="616"/>
      <c r="H36" s="616"/>
      <c r="I36" s="616"/>
      <c r="J36" s="617"/>
    </row>
    <row r="37" spans="1:10" ht="23.25"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7" s="616"/>
      <c r="D37" s="616"/>
      <c r="E37" s="616"/>
      <c r="F37" s="616"/>
      <c r="G37" s="616"/>
      <c r="H37" s="616"/>
      <c r="I37" s="616"/>
      <c r="J37" s="617"/>
    </row>
    <row r="38" spans="1:10" ht="12"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8" s="616"/>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9" s="616"/>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0" s="616"/>
      <c r="D40" s="616"/>
      <c r="E40" s="616"/>
      <c r="F40" s="616"/>
      <c r="G40" s="616"/>
      <c r="H40" s="616"/>
      <c r="I40" s="616"/>
      <c r="J40" s="617"/>
    </row>
    <row r="41" spans="1:10" ht="27" customHeight="1">
      <c r="A41" s="636"/>
      <c r="B41" s="614" t="str">
        <f>IF($B36="IndicA1",IF(OR('Rel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competences'!S$16&lt;&gt;"","IndicD2","")))))),IF($B36="IndicB3",IF('Rel Sequencences competences'!S$12&lt;&gt;"","IndicB4",IF('Rel Sequencences competences'!S$13&lt;&gt;"","IndicC1",IF('Rel Sequencences competences'!S$14&lt;&gt;"","IndicC2",IF('Rel Sequencences competences'!S$15&lt;&gt;"","IndicD1",IF('Rel Sequencences competences'!S$16&lt;&gt;"","IndicD2",""))))),IF($B36="IndicB4",IF('Rel Sequencences competences'!S$13&lt;&gt;"","IndicC1",IF('Rel Sequencences competences'!S$14&lt;&gt;"","IndicC2",IF('Rel Sequencences competences'!S$15&lt;&gt;"","IndicD1",IF('Rel Sequencences competences'!S$16&lt;&gt;"","IndicD2","")))),IF($B36="IndicC1",IF('Rel Sequencences competences'!S$14&lt;&gt;"","IndicC2",IF('Rel Sequencences competences'!S$15&lt;&gt;"","IndicD1",IF('Rel Sequencences competences'!S$16&lt;&gt;"","IndicD2",""))),IF($B36="IndicC2",IF('Rel Sequencences competences'!S$15&lt;&gt;"","IndicD1",IF('Rel Sequencences competences'!S$16&lt;&gt;"","IndicD2","")),IF($B36="IndicD1",IF('Rel Sequencences competences'!S$16&lt;&gt;"","IndicD2",""),""))))))))))</f>
        <v>IndicB3</v>
      </c>
      <c r="C41" s="616"/>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5" s="616"/>
      <c r="D45" s="616"/>
      <c r="E45" s="616"/>
      <c r="F45" s="616"/>
      <c r="G45" s="616"/>
      <c r="H45" s="616"/>
      <c r="I45" s="616"/>
      <c r="J45" s="617"/>
    </row>
    <row r="46" spans="1:10" ht="43.5" customHeight="1">
      <c r="A46" s="636"/>
      <c r="B46" s="614" t="str">
        <f>IF($B41="IndicA1",IF(OR('Rel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competences'!S$16&lt;&gt;"","IndicD2","")))))))))),IF($B41="IndicA2",IF('Rel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competences'!S$16&lt;&gt;"","IndicD2",""))))))))),IF($B41="IndicA3",IF('Rel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competences'!S$16&lt;&gt;"","IndicD2","")))))))),IF($B41="IndicB1",IF('Rel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competences'!S$16&lt;&gt;"","IndicD2",""))))))),IF($B41="IndicB2",IF(OR('Rel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competences'!S$16&lt;&gt;"","IndicD2","")))))),IF($B41="IndicB3",IF('Rel Sequencences competences'!S$12&lt;&gt;"","IndicB4",IF('Rel Sequencences competences'!S$13&lt;&gt;"","IndicC1",IF('Rel Sequencences competences'!S$14&lt;&gt;"","IndicC2",IF('Rel Sequencences competences'!S$15&lt;&gt;"","IndicD1",IF('Rel Sequencences competences'!S$16&lt;&gt;"","IndicD2",""))))),IF($B41="IndicB4",IF('Rel Sequencences competences'!S$13&lt;&gt;"","IndicC1",IF('Rel Sequencences competences'!S$14&lt;&gt;"","IndicC2",IF('Rel Sequencences competences'!S$15&lt;&gt;"","IndicD1",IF('Rel Sequencences competences'!S$16&lt;&gt;"","IndicD2","")))),IF($B41="IndicC1",IF('Rel Sequencences competences'!S$14&lt;&gt;"","IndicC2",IF('Rel Sequencences competences'!S$15&lt;&gt;"","IndicD1",IF('Rel Sequencences competences'!S$16&lt;&gt;"","IndicD2",""))),IF($B41="IndicC2",IF('Rel Sequencences competences'!S$15&lt;&gt;"","IndicD1",IF('Rel Sequencences competences'!S$16&lt;&gt;"","IndicD2","")),IF($B41="IndicD1",IF('Rel Sequencences competences'!S$16&lt;&gt;"","IndicD2",""),""))))))))))</f>
        <v>IndicB4</v>
      </c>
      <c r="C46" s="616" t="s">
        <v>518</v>
      </c>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9" s="616"/>
      <c r="D49" s="616"/>
      <c r="E49" s="616"/>
      <c r="F49" s="616"/>
      <c r="G49" s="616"/>
      <c r="H49" s="616"/>
      <c r="I49" s="616"/>
      <c r="J49" s="617"/>
    </row>
    <row r="50" spans="1:10" ht="12"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0" s="616"/>
      <c r="D50" s="616"/>
      <c r="E50" s="616"/>
      <c r="F50" s="616"/>
      <c r="G50" s="616"/>
      <c r="H50" s="616"/>
      <c r="I50" s="616"/>
      <c r="J50" s="617"/>
    </row>
    <row r="51" spans="1:10" ht="24.75" customHeight="1">
      <c r="A51" s="636"/>
      <c r="B51" s="614" t="str">
        <f>IF($B46="IndicA1",IF(OR('Rel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competences'!S$16&lt;&gt;"","IndicD2","")))))),IF($B46="IndicB3",IF('Rel Sequencences competences'!S$12&lt;&gt;"","IndicB4",IF('Rel Sequencences competences'!S$13&lt;&gt;"","IndicC1",IF('Rel Sequencences competences'!S$14&lt;&gt;"","IndicC2",IF('Rel Sequencences competences'!S$15&lt;&gt;"","IndicD1",IF('Rel Sequencences competences'!S$16&lt;&gt;"","IndicD2",""))))),IF($B46="IndicB4",IF('Rel Sequencences competences'!S$13&lt;&gt;"","IndicC1",IF('Rel Sequencences competences'!S$14&lt;&gt;"","IndicC2",IF('Rel Sequencences competences'!S$15&lt;&gt;"","IndicD1",IF('Rel Sequencences competences'!S$16&lt;&gt;"","IndicD2","")))),IF($B46="IndicC1",IF('Rel Sequencences competences'!S$14&lt;&gt;"","IndicC2",IF('Rel Sequencences competences'!S$15&lt;&gt;"","IndicD1",IF('Rel Sequencences competences'!S$16&lt;&gt;"","IndicD2",""))),IF($B46="IndicC2",IF('Rel Sequencences competences'!S$15&lt;&gt;"","IndicD1",IF('Rel Sequencences competences'!S$16&lt;&gt;"","IndicD2","")),IF($B46="IndicD1",IF('Rel Sequencences competences'!S$16&lt;&gt;"","IndicD2",""),""))))))))))</f>
        <v>IndicC2</v>
      </c>
      <c r="C51" s="616"/>
      <c r="D51" s="616"/>
      <c r="E51" s="616"/>
      <c r="F51" s="616"/>
      <c r="G51" s="616"/>
      <c r="H51" s="616"/>
      <c r="I51" s="616"/>
      <c r="J51" s="617"/>
    </row>
    <row r="52" spans="1:10" ht="12"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2" s="616"/>
      <c r="D52" s="616"/>
      <c r="E52" s="616"/>
      <c r="F52" s="616"/>
      <c r="G52" s="616"/>
      <c r="H52" s="616"/>
      <c r="I52" s="616"/>
      <c r="J52" s="617"/>
    </row>
    <row r="53" spans="1:10" ht="12"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3" s="616"/>
      <c r="D53" s="616"/>
      <c r="E53" s="616"/>
      <c r="F53" s="616"/>
      <c r="G53" s="616"/>
      <c r="H53" s="616"/>
      <c r="I53" s="616"/>
      <c r="J53" s="617"/>
    </row>
    <row r="54" spans="1:10" ht="12"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4" s="616"/>
      <c r="D54" s="616"/>
      <c r="E54" s="616"/>
      <c r="F54" s="616"/>
      <c r="G54" s="616"/>
      <c r="H54" s="616"/>
      <c r="I54" s="616"/>
      <c r="J54" s="617"/>
    </row>
    <row r="55" spans="1:10" ht="12"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5" s="616"/>
      <c r="D55" s="616"/>
      <c r="E55" s="616"/>
      <c r="F55" s="616"/>
      <c r="G55" s="616"/>
      <c r="H55" s="616"/>
      <c r="I55" s="616"/>
      <c r="J55" s="617"/>
    </row>
    <row r="56" spans="1:10" ht="12" customHeight="1">
      <c r="A56" s="636"/>
      <c r="B56" s="614" t="str">
        <f>IF($B51="IndicA1",IF(OR('Rel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competences'!S$16&lt;&gt;"","IndicD2","")))))))))),IF($B51="IndicA2",IF('Rel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competences'!S$16&lt;&gt;"","IndicD2",""))))))))),IF($B51="IndicA3",IF('Rel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competences'!S$16&lt;&gt;"","IndicD2","")))))))),IF($B51="IndicB1",IF('Rel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competences'!S$16&lt;&gt;"","IndicD2",""))))))),IF($B51="IndicB2",IF(OR('Rel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competences'!S$16&lt;&gt;"","IndicD2","")))))),IF($B51="IndicB3",IF('Rel Sequencences competences'!S$12&lt;&gt;"","IndicB4",IF('Rel Sequencences competences'!S$13&lt;&gt;"","IndicC1",IF('Rel Sequencences competences'!S$14&lt;&gt;"","IndicC2",IF('Rel Sequencences competences'!S$15&lt;&gt;"","IndicD1",IF('Rel Sequencences competences'!S$16&lt;&gt;"","IndicD2",""))))),IF($B51="IndicB4",IF('Rel Sequencences competences'!S$13&lt;&gt;"","IndicC1",IF('Rel Sequencences competences'!S$14&lt;&gt;"","IndicC2",IF('Rel Sequencences competences'!S$15&lt;&gt;"","IndicD1",IF('Rel Sequencences competences'!S$16&lt;&gt;"","IndicD2","")))),IF($B51="IndicC1",IF('Rel Sequencences competences'!S$14&lt;&gt;"","IndicC2",IF('Rel Sequencences competences'!S$15&lt;&gt;"","IndicD1",IF('Rel Sequencences competences'!S$16&lt;&gt;"","IndicD2",""))),IF($B51="IndicC2",IF('Rel Sequencences competences'!S$15&lt;&gt;"","IndicD1",IF('Rel Sequencences competences'!S$16&lt;&gt;"","IndicD2","")),IF($B51="IndicD1",IF('Rel Sequencences competences'!S$16&lt;&gt;"","IndicD2",""),""))))))))))</f>
        <v/>
      </c>
      <c r="C56" s="616"/>
      <c r="D56" s="616"/>
      <c r="E56" s="616"/>
      <c r="F56" s="616"/>
      <c r="G56" s="616"/>
      <c r="H56" s="616"/>
      <c r="I56" s="616"/>
      <c r="J56" s="617"/>
    </row>
    <row r="57" spans="1:10" ht="12"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7" s="616"/>
      <c r="D57" s="616"/>
      <c r="E57" s="616"/>
      <c r="F57" s="616"/>
      <c r="G57" s="616"/>
      <c r="H57" s="616"/>
      <c r="I57" s="616"/>
      <c r="J57" s="617"/>
    </row>
    <row r="58" spans="1:10" ht="12"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8" s="616"/>
      <c r="D58" s="616"/>
      <c r="E58" s="616"/>
      <c r="F58" s="616"/>
      <c r="G58" s="616"/>
      <c r="H58" s="616"/>
      <c r="I58" s="616"/>
      <c r="J58" s="617"/>
    </row>
    <row r="59" spans="1:10" ht="12"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9" s="616"/>
      <c r="D59" s="616"/>
      <c r="E59" s="616"/>
      <c r="F59" s="616"/>
      <c r="G59" s="616"/>
      <c r="H59" s="616"/>
      <c r="I59" s="616"/>
      <c r="J59" s="617"/>
    </row>
    <row r="60" spans="1:10" ht="12"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0" s="616"/>
      <c r="D60" s="616"/>
      <c r="E60" s="616"/>
      <c r="F60" s="616"/>
      <c r="G60" s="616"/>
      <c r="H60" s="616"/>
      <c r="I60" s="616"/>
      <c r="J60" s="617"/>
    </row>
    <row r="61" spans="1:10" ht="12" customHeight="1">
      <c r="A61" s="636"/>
      <c r="B61" s="614" t="str">
        <f>IF($B56="IndicA1",IF(OR('Rel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competences'!S$16&lt;&gt;"","IndicD2","")))))),IF($B56="IndicB3",IF('Rel Sequencences competences'!S$12&lt;&gt;"","IndicB4",IF('Rel Sequencences competences'!S$13&lt;&gt;"","IndicC1",IF('Rel Sequencences competences'!S$14&lt;&gt;"","IndicC2",IF('Rel Sequencences competences'!S$15&lt;&gt;"","IndicD1",IF('Rel Sequencences competences'!S$16&lt;&gt;"","IndicD2",""))))),IF($B56="IndicB4",IF('Rel Sequencences competences'!S$13&lt;&gt;"","IndicC1",IF('Rel Sequencences competences'!S$14&lt;&gt;"","IndicC2",IF('Rel Sequencences competences'!S$15&lt;&gt;"","IndicD1",IF('Rel Sequencences competences'!S$16&lt;&gt;"","IndicD2","")))),IF($B56="IndicC1",IF('Rel Sequencences competences'!S$14&lt;&gt;"","IndicC2",IF('Rel Sequencences competences'!S$15&lt;&gt;"","IndicD1",IF('Rel Sequencences competences'!S$16&lt;&gt;"","IndicD2",""))),IF($B56="IndicC2",IF('Rel Sequencences competences'!S$15&lt;&gt;"","IndicD1",IF('Rel Sequencences competences'!S$16&lt;&gt;"","IndicD2","")),IF($B56="IndicD1",IF('Rel Sequencences competences'!S$16&lt;&gt;"","IndicD2",""),""))))))))))</f>
        <v/>
      </c>
      <c r="C61" s="618"/>
      <c r="D61" s="618"/>
      <c r="E61" s="618"/>
      <c r="F61" s="618"/>
      <c r="G61" s="618"/>
      <c r="H61" s="618"/>
      <c r="I61" s="618"/>
      <c r="J61" s="622"/>
    </row>
    <row r="62" spans="1:10" ht="12"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2" s="618"/>
      <c r="D62" s="618"/>
      <c r="E62" s="618"/>
      <c r="F62" s="618"/>
      <c r="G62" s="618"/>
      <c r="H62" s="618"/>
      <c r="I62" s="618"/>
      <c r="J62" s="622"/>
    </row>
    <row r="63" spans="1:10" ht="12"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3" s="618"/>
      <c r="D63" s="618"/>
      <c r="E63" s="618"/>
      <c r="F63" s="618"/>
      <c r="G63" s="618"/>
      <c r="H63" s="618"/>
      <c r="I63" s="618"/>
      <c r="J63" s="622"/>
    </row>
    <row r="64" spans="1:10" ht="12"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4" s="618"/>
      <c r="D64" s="618"/>
      <c r="E64" s="618"/>
      <c r="F64" s="618"/>
      <c r="G64" s="618"/>
      <c r="H64" s="618"/>
      <c r="I64" s="618"/>
      <c r="J64" s="622"/>
    </row>
    <row r="65" spans="1:10" ht="12"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5" s="618"/>
      <c r="D65" s="618"/>
      <c r="E65" s="618"/>
      <c r="F65" s="618"/>
      <c r="G65" s="618"/>
      <c r="H65" s="618"/>
      <c r="I65" s="618"/>
      <c r="J65" s="622"/>
    </row>
    <row r="66" spans="1:10" ht="12" customHeight="1">
      <c r="A66" s="636"/>
      <c r="B66" s="614" t="str">
        <f>IF($B61="IndicA1",IF(OR('Rel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competences'!S$16&lt;&gt;"","IndicD2","")))))))))),IF($B61="IndicA2",IF('Rel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competences'!S$16&lt;&gt;"","IndicD2",""))))))))),IF($B61="IndicA3",IF('Rel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competences'!S$16&lt;&gt;"","IndicD2","")))))))),IF($B61="IndicB1",IF('Rel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competences'!S$16&lt;&gt;"","IndicD2",""))))))),IF($B61="IndicB2",IF(OR('Rel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competences'!S$16&lt;&gt;"","IndicD2","")))))),IF($B61="IndicB3",IF('Rel Sequencences competences'!S$12&lt;&gt;"","IndicB4",IF('Rel Sequencences competences'!S$13&lt;&gt;"","IndicC1",IF('Rel Sequencences competences'!S$14&lt;&gt;"","IndicC2",IF('Rel Sequencences competences'!S$15&lt;&gt;"","IndicD1",IF('Rel Sequencences competences'!S$16&lt;&gt;"","IndicD2",""))))),IF($B61="IndicB4",IF('Rel Sequencences competences'!S$13&lt;&gt;"","IndicC1",IF('Rel Sequencences competences'!S$14&lt;&gt;"","IndicC2",IF('Rel Sequencences competences'!S$15&lt;&gt;"","IndicD1",IF('Rel Sequencences competences'!S$16&lt;&gt;"","IndicD2","")))),IF($B61="IndicC1",IF('Rel Sequencences competences'!S$14&lt;&gt;"","IndicC2",IF('Rel Sequencences competences'!S$15&lt;&gt;"","IndicD1",IF('Rel Sequencences competences'!S$16&lt;&gt;"","IndicD2",""))),IF($B61="IndicC2",IF('Rel Sequencences competences'!S$15&lt;&gt;"","IndicD1",IF('Rel Sequencences competences'!S$16&lt;&gt;"","IndicD2","")),IF($B61="IndicD1",IF('Rel Sequencences competences'!S$16&lt;&gt;"","IndicD2",""),""))))))))))</f>
        <v/>
      </c>
      <c r="C66" s="618"/>
      <c r="D66" s="618"/>
      <c r="E66" s="618"/>
      <c r="F66" s="618"/>
      <c r="G66" s="618"/>
      <c r="H66" s="618"/>
      <c r="I66" s="618"/>
      <c r="J66" s="622"/>
    </row>
    <row r="67" spans="1:10" ht="12"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7" s="618"/>
      <c r="D67" s="618"/>
      <c r="E67" s="618"/>
      <c r="F67" s="618"/>
      <c r="G67" s="618"/>
      <c r="H67" s="618"/>
      <c r="I67" s="618"/>
      <c r="J67" s="622"/>
    </row>
    <row r="68" spans="1:10" ht="12"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8" s="618"/>
      <c r="D68" s="618"/>
      <c r="E68" s="618"/>
      <c r="F68" s="618"/>
      <c r="G68" s="618"/>
      <c r="H68" s="618"/>
      <c r="I68" s="618"/>
      <c r="J68" s="622"/>
    </row>
    <row r="69" spans="1:10" ht="12"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9" s="618"/>
      <c r="D69" s="618"/>
      <c r="E69" s="618"/>
      <c r="F69" s="618"/>
      <c r="G69" s="618"/>
      <c r="H69" s="618"/>
      <c r="I69" s="618"/>
      <c r="J69" s="622"/>
    </row>
    <row r="70" spans="1:10" ht="12"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0" s="618"/>
      <c r="D70" s="618"/>
      <c r="E70" s="618"/>
      <c r="F70" s="618"/>
      <c r="G70" s="618"/>
      <c r="H70" s="618"/>
      <c r="I70" s="618"/>
      <c r="J70" s="622"/>
    </row>
    <row r="71" spans="1:10" ht="12" customHeight="1">
      <c r="A71" s="636"/>
      <c r="B71" s="614" t="str">
        <f>IF($B66="IndicA1",IF(OR('Rel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competences'!S$16&lt;&gt;"","IndicD2","")))))))))),IF($B66="IndicA2",IF('Rel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competences'!S$16&lt;&gt;"","IndicD2",""))))))))),IF($B66="IndicA3",IF('Rel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competences'!S$16&lt;&gt;"","IndicD2","")))))))),IF($B66="IndicB1",IF('Rel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competences'!S$16&lt;&gt;"","IndicD2",""))))))),IF($B66="IndicB2",IF(OR('Rel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competences'!S$16&lt;&gt;"","IndicD2","")))))),IF($B66="IndicB3",IF('Rel Sequencences competences'!S$12&lt;&gt;"","IndicB4",IF('Rel Sequencences competences'!S$13&lt;&gt;"","IndicC1",IF('Rel Sequencences competences'!S$14&lt;&gt;"","IndicC2",IF('Rel Sequencences competences'!S$15&lt;&gt;"","IndicD1",IF('Rel Sequencences competences'!S$16&lt;&gt;"","IndicD2",""))))),IF($B66="IndicB4",IF('Rel Sequencences competences'!S$13&lt;&gt;"","IndicC1",IF('Rel Sequencences competences'!S$14&lt;&gt;"","IndicC2",IF('Rel Sequencences competences'!S$15&lt;&gt;"","IndicD1",IF('Rel Sequencences competences'!S$16&lt;&gt;"","IndicD2","")))),IF($B66="IndicC1",IF('Rel Sequencences competences'!S$14&lt;&gt;"","IndicC2",IF('Rel Sequencences competences'!S$15&lt;&gt;"","IndicD1",IF('Rel Sequencences competences'!S$16&lt;&gt;"","IndicD2",""))),IF($B66="IndicC2",IF('Rel Sequencences competences'!S$15&lt;&gt;"","IndicD1",IF('Rel Sequencences competences'!S$16&lt;&gt;"","IndicD2","")),IF($B66="IndicD1",IF('Rel Sequencences competences'!S$16&lt;&gt;"","IndicD2",""),""))))))))))</f>
        <v/>
      </c>
      <c r="C71" s="618"/>
      <c r="D71" s="618"/>
      <c r="E71" s="618"/>
      <c r="F71" s="618"/>
      <c r="G71" s="618"/>
      <c r="H71" s="618"/>
      <c r="I71" s="618"/>
      <c r="J71" s="622"/>
    </row>
    <row r="72" spans="1:10" ht="12"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2" s="618"/>
      <c r="D72" s="618"/>
      <c r="E72" s="618"/>
      <c r="F72" s="618"/>
      <c r="G72" s="618"/>
      <c r="H72" s="618"/>
      <c r="I72" s="618"/>
      <c r="J72" s="622"/>
    </row>
    <row r="73" spans="1:10" ht="12"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3" s="618"/>
      <c r="D73" s="618"/>
      <c r="E73" s="618"/>
      <c r="F73" s="618"/>
      <c r="G73" s="618"/>
      <c r="H73" s="618"/>
      <c r="I73" s="618"/>
      <c r="J73" s="622"/>
    </row>
    <row r="74" spans="1:10" ht="12"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4" s="618"/>
      <c r="D74" s="618"/>
      <c r="E74" s="618"/>
      <c r="F74" s="618"/>
      <c r="G74" s="618"/>
      <c r="H74" s="618"/>
      <c r="I74" s="618"/>
      <c r="J74" s="622"/>
    </row>
    <row r="75" spans="1:10" ht="12"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5" s="618"/>
      <c r="D75" s="618"/>
      <c r="E75" s="618"/>
      <c r="F75" s="618"/>
      <c r="G75" s="618"/>
      <c r="H75" s="618"/>
      <c r="I75" s="618"/>
      <c r="J75" s="622"/>
    </row>
    <row r="76" spans="1:10" ht="12" customHeight="1">
      <c r="A76" s="636"/>
      <c r="B76" s="614" t="str">
        <f>IF($B71="IndicA1",IF(OR('Rel Sequencences competences'!S$5&lt;&gt;"",'Rel Sequencences competences'!S$6&lt;&gt;""),"IndicA2",IF('Rel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competences'!S$16&lt;&gt;"","IndicD2","")))))))))),IF($B71="IndicA2",IF('Rel Sequencences competences'!S$7&lt;&gt;"","IndicA3",IF('Rel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competences'!S$16&lt;&gt;"","IndicD2",""))))))))),IF($B71="IndicA3",IF('Rel Sequencences competences'!S$8&lt;&gt;"","IndicB1",IF('Rel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competences'!S$16&lt;&gt;"","IndicD2","")))))))),IF($B71="IndicB1",IF('Rel Sequencences competences'!S$9&lt;&gt;"","IndicB2",IF(OR('Rel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competences'!S$16&lt;&gt;"","IndicD2",""))))))),IF($B71="IndicB2",IF(OR('Rel Sequencences competences'!S$10&lt;&gt;"",'Rel Sequencences competences'!S$11&lt;&gt;""),"IndicB3",IF('Rel Sequencences competences'!S$12&lt;&gt;"","IndicB4",IF('Rel Sequencences competences'!S$13&lt;&gt;"","IndicC1",IF('Rel Sequencences competences'!S$14&lt;&gt;"","IndicC2",IF('Rel Sequencences competences'!S$15&lt;&gt;"","IndicD1",IF('Rel Sequencences competences'!S$16&lt;&gt;"","IndicD2","")))))),IF($B71="IndicB3",IF('Rel Sequencences competences'!S$12&lt;&gt;"","IndicB4",IF('Rel Sequencences competences'!S$13&lt;&gt;"","IndicC1",IF('Rel Sequencences competences'!S$14&lt;&gt;"","IndicC2",IF('Rel Sequencences competences'!S$15&lt;&gt;"","IndicD1",IF('Rel Sequencences competences'!S$16&lt;&gt;"","IndicD2",""))))),IF($B71="IndicB4",IF('Rel Sequencences competences'!S$13&lt;&gt;"","IndicC1",IF('Rel Sequencences competences'!S$14&lt;&gt;"","IndicC2",IF('Rel Sequencences competences'!S$15&lt;&gt;"","IndicD1",IF('Rel Sequencences competences'!S$16&lt;&gt;"","IndicD2","")))),IF($B71="IndicC1",IF('Rel Sequencences competences'!S$14&lt;&gt;"","IndicC2",IF('Rel Sequencences competences'!S$15&lt;&gt;"","IndicD1",IF('Rel Sequencences competences'!S$16&lt;&gt;"","IndicD2",""))),IF($B71="IndicC2",IF('Rel Sequencences competences'!S$15&lt;&gt;"","IndicD1",IF('Rel Sequencences competences'!S$16&lt;&gt;"","IndicD2","")),IF($B71="IndicD1",IF('Rel Sequencences competences'!S$16&lt;&gt;"","IndicD2",""),""))))))))))</f>
        <v/>
      </c>
      <c r="C76" s="618"/>
      <c r="D76" s="618"/>
      <c r="E76" s="618"/>
      <c r="F76" s="618"/>
      <c r="G76" s="618"/>
      <c r="H76" s="618"/>
      <c r="I76" s="618"/>
      <c r="J76" s="622"/>
    </row>
    <row r="77" spans="1:10" ht="12"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7" s="618"/>
      <c r="D77" s="618"/>
      <c r="E77" s="618"/>
      <c r="F77" s="618"/>
      <c r="G77" s="618"/>
      <c r="H77" s="618"/>
      <c r="I77" s="618"/>
      <c r="J77" s="622"/>
    </row>
    <row r="78" spans="1:10" ht="12"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8" s="618"/>
      <c r="D78" s="618"/>
      <c r="E78" s="618"/>
      <c r="F78" s="618"/>
      <c r="G78" s="618"/>
      <c r="H78" s="618"/>
      <c r="I78" s="618"/>
      <c r="J78" s="622"/>
    </row>
    <row r="79" spans="1:10" ht="12"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9" s="618"/>
      <c r="D79" s="618"/>
      <c r="E79" s="618"/>
      <c r="F79" s="618"/>
      <c r="G79" s="618"/>
      <c r="H79" s="618"/>
      <c r="I79" s="618"/>
      <c r="J79" s="622"/>
    </row>
    <row r="80" spans="1:10" ht="12"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638</v>
      </c>
      <c r="C83" s="610"/>
      <c r="D83" s="610"/>
      <c r="E83" s="611"/>
      <c r="F83" s="612" t="s">
        <v>639</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9" priority="2" operator="containsText" text="h">
      <formula>NOT(ISERROR(SEARCH("h",F4)))</formula>
    </cfRule>
  </conditionalFormatting>
  <conditionalFormatting sqref="F7:J8">
    <cfRule type="containsText" dxfId="8"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2" right="0.26" top="0.74803149606299213" bottom="0.3" header="0.31496062992125984" footer="0.31496062992125984"/>
  <pageSetup paperSize="9" scale="57" orientation="portrait" horizontalDpi="4294967293" verticalDpi="0" r:id="rId1"/>
</worksheet>
</file>

<file path=xl/worksheets/sheet26.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4" zoomScale="87" zoomScaleNormal="87" workbookViewId="0">
      <selection activeCell="P16" sqref="P16"/>
    </sheetView>
  </sheetViews>
  <sheetFormatPr baseColWidth="10" defaultRowHeight="15"/>
  <cols>
    <col min="1" max="1" width="10.140625" customWidth="1"/>
    <col min="2" max="10" width="12.7109375" customWidth="1"/>
    <col min="11" max="11" width="5.85546875" customWidth="1"/>
    <col min="12" max="12" width="7.7109375" customWidth="1"/>
    <col min="13" max="14" width="7.140625" customWidth="1"/>
    <col min="15" max="15" width="5.85546875" customWidth="1"/>
  </cols>
  <sheetData>
    <row r="1" spans="1:15" ht="28.5" customHeight="1" thickBot="1">
      <c r="A1" s="644" t="s">
        <v>302</v>
      </c>
      <c r="B1" s="645"/>
      <c r="C1" s="311" t="str">
        <f>'Rel Connaissances Sequences '!S3</f>
        <v>SsiT-7</v>
      </c>
      <c r="D1" s="646" t="str">
        <f>'Rel Connaissances Sequences '!S1</f>
        <v>Pourquoi et comment mesurer la masse d'un objet ou d'une personne ?</v>
      </c>
      <c r="E1" s="647"/>
      <c r="F1" s="647"/>
      <c r="G1" s="647"/>
      <c r="H1" s="647"/>
      <c r="I1" s="647"/>
      <c r="J1" s="648"/>
      <c r="K1" s="549" t="s">
        <v>665</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400</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2</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16</v>
      </c>
      <c r="E6" s="229" t="s">
        <v>306</v>
      </c>
      <c r="F6" s="659"/>
      <c r="G6" s="660"/>
      <c r="H6" s="660"/>
      <c r="I6" s="660"/>
      <c r="J6" s="661"/>
      <c r="K6" s="552"/>
      <c r="L6" s="553"/>
      <c r="M6" s="553"/>
      <c r="N6" s="553"/>
      <c r="O6" s="554"/>
    </row>
    <row r="7" spans="1:15" ht="15" customHeight="1">
      <c r="A7" s="652"/>
      <c r="B7" s="571" t="s">
        <v>307</v>
      </c>
      <c r="C7" s="572"/>
      <c r="D7" s="231">
        <f>D5*D3</f>
        <v>8</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8</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Formules'!R2</f>
        <v xml:space="preserve">A2 Analyser le système
A3 Caractériser les écarts
B1 Identifier et caractériser les grandeurs agissant sur un système
B2 Proposer ou justifier un modèle
</v>
      </c>
      <c r="C10" s="578"/>
      <c r="D10" s="578"/>
      <c r="E10" s="578"/>
      <c r="F10" s="578" t="str">
        <f>'Suivi de Formules'!R3</f>
        <v xml:space="preserve">B3 Résoudre et Simuler
B4 Valider un modèle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66" customHeight="1" thickBot="1">
      <c r="A12" s="652"/>
      <c r="B12" s="580" t="str">
        <f>'Suivi de Formules'!R4</f>
        <v xml:space="preserve">Flux de matière
Chaîne d’information
Composants réalisant les fonctions de la chaîne d’information
</v>
      </c>
      <c r="C12" s="581"/>
      <c r="D12" s="581"/>
      <c r="E12" s="581"/>
      <c r="F12" s="581" t="str">
        <f>'Suivi de Formules'!R5</f>
        <v xml:space="preserve">Comportement du solide déformable
Matériaux
Analyse des écarts
Paramètres d’une simulation
Grandeurs influentes d’un modèle
</v>
      </c>
      <c r="G12" s="581"/>
      <c r="H12" s="581"/>
      <c r="I12" s="581"/>
      <c r="J12" s="582"/>
    </row>
    <row r="13" spans="1:15">
      <c r="A13" s="312"/>
      <c r="B13" s="639" t="s">
        <v>311</v>
      </c>
      <c r="C13" s="639"/>
      <c r="D13" s="639"/>
      <c r="E13" s="639"/>
      <c r="F13" s="639"/>
      <c r="G13" s="639"/>
      <c r="H13" s="639"/>
      <c r="I13" s="639"/>
      <c r="J13" s="640"/>
    </row>
    <row r="14" spans="1:15" ht="24">
      <c r="A14" s="313"/>
      <c r="B14" s="303" t="s">
        <v>431</v>
      </c>
      <c r="C14" s="303" t="s">
        <v>429</v>
      </c>
      <c r="D14" s="303" t="s">
        <v>428</v>
      </c>
      <c r="E14" s="303" t="s">
        <v>432</v>
      </c>
      <c r="F14" s="303" t="s">
        <v>429</v>
      </c>
      <c r="G14" s="303" t="s">
        <v>432</v>
      </c>
      <c r="H14" s="303" t="s">
        <v>428</v>
      </c>
      <c r="I14" s="303" t="s">
        <v>429</v>
      </c>
      <c r="J14" s="304" t="s">
        <v>430</v>
      </c>
      <c r="K14" s="500" t="s">
        <v>437</v>
      </c>
    </row>
    <row r="15" spans="1:15">
      <c r="A15" s="314" t="s">
        <v>312</v>
      </c>
      <c r="B15" s="332" t="s">
        <v>436</v>
      </c>
      <c r="C15" s="303" t="s">
        <v>488</v>
      </c>
      <c r="D15" s="303" t="s">
        <v>436</v>
      </c>
      <c r="E15" s="332" t="s">
        <v>436</v>
      </c>
      <c r="F15" s="303" t="s">
        <v>488</v>
      </c>
      <c r="G15" s="303" t="s">
        <v>436</v>
      </c>
      <c r="H15" s="303" t="s">
        <v>436</v>
      </c>
      <c r="I15" s="303" t="s">
        <v>436</v>
      </c>
      <c r="J15" s="304" t="s">
        <v>478</v>
      </c>
      <c r="K15" s="500" t="s">
        <v>478</v>
      </c>
    </row>
    <row r="16" spans="1:15" ht="236.25" customHeight="1">
      <c r="A16" s="314" t="s">
        <v>313</v>
      </c>
      <c r="B16" s="332" t="s">
        <v>652</v>
      </c>
      <c r="C16" s="303" t="s">
        <v>655</v>
      </c>
      <c r="D16" s="303" t="s">
        <v>656</v>
      </c>
      <c r="E16" s="303" t="s">
        <v>657</v>
      </c>
      <c r="F16" s="303" t="s">
        <v>658</v>
      </c>
      <c r="G16" s="303" t="s">
        <v>661</v>
      </c>
      <c r="H16" s="303" t="s">
        <v>662</v>
      </c>
      <c r="I16" s="303" t="s">
        <v>663</v>
      </c>
      <c r="J16" s="304"/>
    </row>
    <row r="17" spans="1:10">
      <c r="A17" s="314" t="s">
        <v>314</v>
      </c>
      <c r="B17" s="332" t="s">
        <v>249</v>
      </c>
      <c r="C17" s="303" t="s">
        <v>434</v>
      </c>
      <c r="D17" s="303" t="s">
        <v>249</v>
      </c>
      <c r="E17" s="303" t="s">
        <v>249</v>
      </c>
      <c r="F17" s="303" t="s">
        <v>434</v>
      </c>
      <c r="G17" s="303" t="s">
        <v>249</v>
      </c>
      <c r="H17" s="303" t="s">
        <v>249</v>
      </c>
      <c r="I17" s="303" t="s">
        <v>434</v>
      </c>
      <c r="J17" s="304" t="s">
        <v>434</v>
      </c>
    </row>
    <row r="18" spans="1:10" hidden="1">
      <c r="A18" s="314" t="s">
        <v>315</v>
      </c>
      <c r="B18" s="332"/>
      <c r="C18" s="303"/>
      <c r="D18" s="303"/>
      <c r="E18" s="303"/>
      <c r="F18" s="303"/>
      <c r="G18" s="303"/>
      <c r="H18" s="303"/>
      <c r="I18" s="303"/>
      <c r="J18" s="304"/>
    </row>
    <row r="19" spans="1:10" hidden="1">
      <c r="A19" s="314" t="s">
        <v>316</v>
      </c>
      <c r="B19" s="332"/>
      <c r="C19" s="303"/>
      <c r="D19" s="303"/>
      <c r="E19" s="303"/>
      <c r="F19" s="303"/>
      <c r="G19" s="303"/>
      <c r="H19" s="303"/>
      <c r="I19" s="303"/>
      <c r="J19" s="304"/>
    </row>
    <row r="20" spans="1:10" ht="24">
      <c r="A20" s="314" t="s">
        <v>317</v>
      </c>
      <c r="B20" s="303"/>
      <c r="C20" s="303" t="s">
        <v>653</v>
      </c>
      <c r="D20" s="303"/>
      <c r="E20" s="303"/>
      <c r="F20" s="303" t="s">
        <v>659</v>
      </c>
      <c r="G20" s="303"/>
      <c r="H20" s="303"/>
      <c r="I20" s="303"/>
      <c r="J20" s="303"/>
    </row>
    <row r="21" spans="1:10" ht="24.75" thickBot="1">
      <c r="A21" s="314" t="s">
        <v>318</v>
      </c>
      <c r="B21" s="303"/>
      <c r="C21" s="303" t="s">
        <v>654</v>
      </c>
      <c r="D21" s="303"/>
      <c r="E21" s="303"/>
      <c r="F21" s="303" t="s">
        <v>660</v>
      </c>
      <c r="G21" s="303"/>
      <c r="H21" s="303"/>
      <c r="I21" s="303"/>
      <c r="J21" s="303"/>
    </row>
    <row r="22" spans="1:10" hidden="1">
      <c r="A22" s="314" t="s">
        <v>319</v>
      </c>
      <c r="B22" s="303"/>
      <c r="C22" s="303"/>
      <c r="D22" s="303"/>
      <c r="E22" s="303"/>
      <c r="F22" s="303"/>
      <c r="G22" s="303"/>
      <c r="H22" s="303"/>
      <c r="I22" s="303"/>
      <c r="J22" s="303"/>
    </row>
    <row r="23" spans="1:10" hidden="1">
      <c r="A23" s="314" t="s">
        <v>320</v>
      </c>
      <c r="B23" s="303"/>
      <c r="C23" s="303"/>
      <c r="D23" s="303"/>
      <c r="E23" s="303"/>
      <c r="F23" s="303"/>
      <c r="G23" s="303"/>
      <c r="H23" s="303"/>
      <c r="I23" s="303"/>
      <c r="J23" s="303"/>
    </row>
    <row r="24" spans="1:10" ht="15.75" hidden="1" thickBot="1">
      <c r="A24" s="315" t="s">
        <v>321</v>
      </c>
      <c r="B24" s="303"/>
      <c r="C24" s="303"/>
      <c r="D24" s="303"/>
      <c r="E24" s="303"/>
      <c r="F24" s="303"/>
      <c r="G24" s="303"/>
      <c r="H24" s="303"/>
      <c r="I24" s="303"/>
      <c r="J24" s="303"/>
    </row>
    <row r="25" spans="1:10">
      <c r="A25" s="635"/>
      <c r="B25" s="639" t="s">
        <v>383</v>
      </c>
      <c r="C25" s="639"/>
      <c r="D25" s="639"/>
      <c r="E25" s="639"/>
      <c r="F25" s="639"/>
      <c r="G25" s="639"/>
      <c r="H25" s="639"/>
      <c r="I25" s="639"/>
      <c r="J25" s="640"/>
    </row>
    <row r="26" spans="1:10" ht="29.25" customHeight="1">
      <c r="A26" s="636"/>
      <c r="B26" s="614" t="str">
        <f>'Suivi de Formules'!R6</f>
        <v>IndicA2</v>
      </c>
      <c r="C26" s="616" t="s">
        <v>343</v>
      </c>
      <c r="D26" s="616"/>
      <c r="E26" s="616"/>
      <c r="F26" s="616"/>
      <c r="G26" s="616"/>
      <c r="H26" s="616"/>
      <c r="I26" s="616"/>
      <c r="J26" s="617"/>
    </row>
    <row r="27" spans="1:10" ht="12" hidden="1" customHeight="1">
      <c r="A27" s="636"/>
      <c r="B27" s="615"/>
      <c r="C27" s="616"/>
      <c r="D27" s="616"/>
      <c r="E27" s="616"/>
      <c r="F27" s="616"/>
      <c r="G27" s="616"/>
      <c r="H27" s="616"/>
      <c r="I27" s="616"/>
      <c r="J27" s="617"/>
    </row>
    <row r="28" spans="1:10" ht="12" hidden="1" customHeight="1">
      <c r="A28" s="636"/>
      <c r="B28" s="615"/>
      <c r="C28" s="616"/>
      <c r="D28" s="616"/>
      <c r="E28" s="616"/>
      <c r="F28" s="616"/>
      <c r="G28" s="616"/>
      <c r="H28" s="616"/>
      <c r="I28" s="616"/>
      <c r="J28" s="617"/>
    </row>
    <row r="29" spans="1:10" ht="12" hidden="1" customHeight="1">
      <c r="A29" s="636"/>
      <c r="B29" s="615"/>
      <c r="C29" s="616"/>
      <c r="D29" s="616"/>
      <c r="E29" s="616"/>
      <c r="F29" s="616"/>
      <c r="G29" s="616"/>
      <c r="H29" s="616"/>
      <c r="I29" s="616"/>
      <c r="J29" s="617"/>
    </row>
    <row r="30" spans="1:10" ht="12" hidden="1" customHeight="1">
      <c r="A30" s="636"/>
      <c r="B30" s="615"/>
      <c r="C30" s="616"/>
      <c r="D30" s="616"/>
      <c r="E30" s="616"/>
      <c r="F30" s="616"/>
      <c r="G30" s="616"/>
      <c r="H30" s="616"/>
      <c r="I30" s="616"/>
      <c r="J30" s="617"/>
    </row>
    <row r="31" spans="1:10" ht="12" customHeight="1">
      <c r="A31" s="636"/>
      <c r="B31" s="614" t="str">
        <f>IF($B26="IndicA1",IF(OR('Rel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competences'!T$16&lt;&gt;"","IndicD2","")))))),IF($B26="IndicB3",IF('Rel Sequencences competences'!T$12&lt;&gt;"","IndicB4",IF('Rel Sequencences competences'!T$13&lt;&gt;"","IndicC1",IF('Rel Sequencences competences'!T$14&lt;&gt;"","IndicC2",IF('Rel Sequencences competences'!T$15&lt;&gt;"","IndicD1",IF('Rel Sequencences competences'!T$16&lt;&gt;"","IndicD2",""))))),IF($B26="IndicB4",IF('Rel Sequencences competences'!T$13&lt;&gt;"","IndicC1",IF('Rel Sequencences competences'!T$14&lt;&gt;"","IndicC2",IF('Rel Sequencences competences'!T$15&lt;&gt;"","IndicD1",IF('Rel Sequencences competences'!T$16&lt;&gt;"","IndicD2","")))),IF($B26="IndicC1",IF('Rel Sequencences competences'!T$14&lt;&gt;"","IndicC2",IF('Rel Sequencences competences'!T$15&lt;&gt;"","IndicD1",IF('Rel Sequencences competences'!T$16&lt;&gt;"","IndicD2",""))),IF($B26="IndicC2",IF('Rel Sequencences competences'!T$15&lt;&gt;"","IndicD1",IF('Rel Sequencences competences'!T$16&lt;&gt;"","IndicD2","")),IF($B26="IndicD1",IF('Rel Sequencences competences'!T$16&lt;&gt;"","IndicD2",""),""))))))))))</f>
        <v>IndicA3</v>
      </c>
      <c r="C31" s="616" t="s">
        <v>351</v>
      </c>
      <c r="D31" s="616"/>
      <c r="E31" s="616"/>
      <c r="F31" s="616"/>
      <c r="G31" s="616"/>
      <c r="H31" s="616"/>
      <c r="I31" s="616"/>
      <c r="J31" s="617"/>
    </row>
    <row r="32" spans="1:10" ht="25.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t="s">
        <v>352</v>
      </c>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t="s">
        <v>353</v>
      </c>
      <c r="D33" s="616"/>
      <c r="E33" s="616"/>
      <c r="F33" s="616"/>
      <c r="G33" s="616"/>
      <c r="H33" s="616"/>
      <c r="I33" s="616"/>
      <c r="J33" s="617"/>
    </row>
    <row r="34" spans="1:10" ht="12" hidden="1"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hidden="1"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22.5" customHeight="1">
      <c r="A36" s="636"/>
      <c r="B36" s="614" t="str">
        <f>IF($B31="IndicA1",IF(OR('Rel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competences'!T$16&lt;&gt;"","IndicD2","")))))))))),IF($B31="IndicA2",IF('Rel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competences'!T$16&lt;&gt;"","IndicD2",""))))))))),IF($B31="IndicA3",IF('Rel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competences'!T$16&lt;&gt;"","IndicD2","")))))))),IF($B31="IndicB1",IF('Rel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competences'!T$16&lt;&gt;"","IndicD2",""))))))),IF($B31="IndicB2",IF(OR('Rel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competences'!T$16&lt;&gt;"","IndicD2","")))))),IF($B31="IndicB3",IF('Rel Sequencences competences'!T$12&lt;&gt;"","IndicB4",IF('Rel Sequencences competences'!T$13&lt;&gt;"","IndicC1",IF('Rel Sequencences competences'!T$14&lt;&gt;"","IndicC2",IF('Rel Sequencences competences'!T$15&lt;&gt;"","IndicD1",IF('Rel Sequencences competences'!T$16&lt;&gt;"","IndicD2",""))))),IF($B31="IndicB4",IF('Rel Sequencences competences'!T$13&lt;&gt;"","IndicC1",IF('Rel Sequencences competences'!T$14&lt;&gt;"","IndicC2",IF('Rel Sequencences competences'!T$15&lt;&gt;"","IndicD1",IF('Rel Sequencences competences'!T$16&lt;&gt;"","IndicD2","")))),IF($B31="IndicC1",IF('Rel Sequencences competences'!T$14&lt;&gt;"","IndicC2",IF('Rel Sequencences competences'!T$15&lt;&gt;"","IndicD1",IF('Rel Sequencences competences'!T$16&lt;&gt;"","IndicD2",""))),IF($B31="IndicC2",IF('Rel Sequencences competences'!T$15&lt;&gt;"","IndicD1",IF('Rel Sequencences competences'!T$16&lt;&gt;"","IndicD2","")),IF($B31="IndicD1",IF('Rel Sequencences competences'!T$16&lt;&gt;"","IndicD2",""),""))))))))))</f>
        <v>IndicB1</v>
      </c>
      <c r="C36" s="616" t="s">
        <v>358</v>
      </c>
      <c r="D36" s="616"/>
      <c r="E36" s="616"/>
      <c r="F36" s="616"/>
      <c r="G36" s="616"/>
      <c r="H36" s="616"/>
      <c r="I36" s="616"/>
      <c r="J36" s="617"/>
    </row>
    <row r="37" spans="1:10" ht="12" hidden="1"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hidden="1"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hidden="1"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hidden="1"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customHeight="1">
      <c r="A41" s="636"/>
      <c r="B41" s="614" t="str">
        <f>IF($B36="IndicA1",IF(OR('Rel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competences'!T$16&lt;&gt;"","IndicD2","")))))),IF($B36="IndicB3",IF('Rel Sequencences competences'!T$12&lt;&gt;"","IndicB4",IF('Rel Sequencences competences'!T$13&lt;&gt;"","IndicC1",IF('Rel Sequencences competences'!T$14&lt;&gt;"","IndicC2",IF('Rel Sequencences competences'!T$15&lt;&gt;"","IndicD1",IF('Rel Sequencences competences'!T$16&lt;&gt;"","IndicD2",""))))),IF($B36="IndicB4",IF('Rel Sequencences competences'!T$13&lt;&gt;"","IndicC1",IF('Rel Sequencences competences'!T$14&lt;&gt;"","IndicC2",IF('Rel Sequencences competences'!T$15&lt;&gt;"","IndicD1",IF('Rel Sequencences competences'!T$16&lt;&gt;"","IndicD2","")))),IF($B36="IndicC1",IF('Rel Sequencences competences'!T$14&lt;&gt;"","IndicC2",IF('Rel Sequencences competences'!T$15&lt;&gt;"","IndicD1",IF('Rel Sequencences competences'!T$16&lt;&gt;"","IndicD2",""))),IF($B36="IndicC2",IF('Rel Sequencences competences'!T$15&lt;&gt;"","IndicD1",IF('Rel Sequencences competences'!T$16&lt;&gt;"","IndicD2","")),IF($B36="IndicD1",IF('Rel Sequencences competences'!T$16&lt;&gt;"","IndicD2",""),""))))))))))</f>
        <v>IndicB2</v>
      </c>
      <c r="C41" s="616" t="s">
        <v>359</v>
      </c>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t="s">
        <v>360</v>
      </c>
      <c r="D42" s="616"/>
      <c r="E42" s="616"/>
      <c r="F42" s="616"/>
      <c r="G42" s="616"/>
      <c r="H42" s="616"/>
      <c r="I42" s="616"/>
      <c r="J42" s="617"/>
    </row>
    <row r="43" spans="1:10" ht="12" hidden="1"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hidden="1"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hidden="1"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23.25" customHeight="1">
      <c r="A46" s="636"/>
      <c r="B46" s="614" t="str">
        <f>IF($B41="IndicA1",IF(OR('Rel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competences'!T$16&lt;&gt;"","IndicD2","")))))))))),IF($B41="IndicA2",IF('Rel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competences'!T$16&lt;&gt;"","IndicD2",""))))))))),IF($B41="IndicA3",IF('Rel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competences'!T$16&lt;&gt;"","IndicD2","")))))))),IF($B41="IndicB1",IF('Rel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competences'!T$16&lt;&gt;"","IndicD2",""))))))),IF($B41="IndicB2",IF(OR('Rel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competences'!T$16&lt;&gt;"","IndicD2","")))))),IF($B41="IndicB3",IF('Rel Sequencences competences'!T$12&lt;&gt;"","IndicB4",IF('Rel Sequencences competences'!T$13&lt;&gt;"","IndicC1",IF('Rel Sequencences competences'!T$14&lt;&gt;"","IndicC2",IF('Rel Sequencences competences'!T$15&lt;&gt;"","IndicD1",IF('Rel Sequencences competences'!T$16&lt;&gt;"","IndicD2",""))))),IF($B41="IndicB4",IF('Rel Sequencences competences'!T$13&lt;&gt;"","IndicC1",IF('Rel Sequencences competences'!T$14&lt;&gt;"","IndicC2",IF('Rel Sequencences competences'!T$15&lt;&gt;"","IndicD1",IF('Rel Sequencences competences'!T$16&lt;&gt;"","IndicD2","")))),IF($B41="IndicC1",IF('Rel Sequencences competences'!T$14&lt;&gt;"","IndicC2",IF('Rel Sequencences competences'!T$15&lt;&gt;"","IndicD1",IF('Rel Sequencences competences'!T$16&lt;&gt;"","IndicD2",""))),IF($B41="IndicC2",IF('Rel Sequencences competences'!T$15&lt;&gt;"","IndicD1",IF('Rel Sequencences competences'!T$16&lt;&gt;"","IndicD2","")),IF($B41="IndicD1",IF('Rel Sequencences competences'!T$16&lt;&gt;"","IndicD2",""),""))))))))))</f>
        <v>IndicB3</v>
      </c>
      <c r="C46" s="616" t="s">
        <v>362</v>
      </c>
      <c r="D46" s="616"/>
      <c r="E46" s="616"/>
      <c r="F46" s="616"/>
      <c r="G46" s="616"/>
      <c r="H46" s="616"/>
      <c r="I46" s="616"/>
      <c r="J46" s="617"/>
    </row>
    <row r="47" spans="1:10" ht="16.5" hidden="1"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customHeight="1">
      <c r="A51" s="636"/>
      <c r="B51" s="614" t="str">
        <f>IF($B46="IndicA1",IF(OR('Rel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competences'!T$16&lt;&gt;"","IndicD2","")))))),IF($B46="IndicB3",IF('Rel Sequencences competences'!T$12&lt;&gt;"","IndicB4",IF('Rel Sequencences competences'!T$13&lt;&gt;"","IndicC1",IF('Rel Sequencences competences'!T$14&lt;&gt;"","IndicC2",IF('Rel Sequencences competences'!T$15&lt;&gt;"","IndicD1",IF('Rel Sequencences competences'!T$16&lt;&gt;"","IndicD2",""))))),IF($B46="IndicB4",IF('Rel Sequencences competences'!T$13&lt;&gt;"","IndicC1",IF('Rel Sequencences competences'!T$14&lt;&gt;"","IndicC2",IF('Rel Sequencences competences'!T$15&lt;&gt;"","IndicD1",IF('Rel Sequencences competences'!T$16&lt;&gt;"","IndicD2","")))),IF($B46="IndicC1",IF('Rel Sequencences competences'!T$14&lt;&gt;"","IndicC2",IF('Rel Sequencences competences'!T$15&lt;&gt;"","IndicD1",IF('Rel Sequencences competences'!T$16&lt;&gt;"","IndicD2",""))),IF($B46="IndicC2",IF('Rel Sequencences competences'!T$15&lt;&gt;"","IndicD1",IF('Rel Sequencences competences'!T$16&lt;&gt;"","IndicD2","")),IF($B46="IndicD1",IF('Rel Sequencences competences'!T$16&lt;&gt;"","IndicD2",""),""))))))))))</f>
        <v>IndicB4</v>
      </c>
      <c r="C51" s="616" t="s">
        <v>518</v>
      </c>
      <c r="D51" s="616"/>
      <c r="E51" s="616"/>
      <c r="F51" s="616"/>
      <c r="G51" s="616"/>
      <c r="H51" s="616"/>
      <c r="I51" s="616"/>
      <c r="J51" s="617"/>
    </row>
    <row r="52" spans="1:10" ht="12" customHeight="1" thickBo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t="s">
        <v>522</v>
      </c>
      <c r="D52" s="616"/>
      <c r="E52" s="616"/>
      <c r="F52" s="616"/>
      <c r="G52" s="616"/>
      <c r="H52" s="616"/>
      <c r="I52" s="616"/>
      <c r="J52" s="617"/>
    </row>
    <row r="53" spans="1:10" ht="12" hidden="1"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thickBo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36"/>
      <c r="B56" s="614" t="str">
        <f>IF($B51="IndicA1",IF(OR('Rel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competences'!T$16&lt;&gt;"","IndicD2","")))))))))),IF($B51="IndicA2",IF('Rel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competences'!T$16&lt;&gt;"","IndicD2",""))))))))),IF($B51="IndicA3",IF('Rel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competences'!T$16&lt;&gt;"","IndicD2","")))))))),IF($B51="IndicB1",IF('Rel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competences'!T$16&lt;&gt;"","IndicD2",""))))))),IF($B51="IndicB2",IF(OR('Rel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competences'!T$16&lt;&gt;"","IndicD2","")))))),IF($B51="IndicB3",IF('Rel Sequencences competences'!T$12&lt;&gt;"","IndicB4",IF('Rel Sequencences competences'!T$13&lt;&gt;"","IndicC1",IF('Rel Sequencences competences'!T$14&lt;&gt;"","IndicC2",IF('Rel Sequencences competences'!T$15&lt;&gt;"","IndicD1",IF('Rel Sequencences competences'!T$16&lt;&gt;"","IndicD2",""))))),IF($B51="IndicB4",IF('Rel Sequencences competences'!T$13&lt;&gt;"","IndicC1",IF('Rel Sequencences competences'!T$14&lt;&gt;"","IndicC2",IF('Rel Sequencences competences'!T$15&lt;&gt;"","IndicD1",IF('Rel Sequencences competences'!T$16&lt;&gt;"","IndicD2","")))),IF($B51="IndicC1",IF('Rel Sequencences competences'!T$14&lt;&gt;"","IndicC2",IF('Rel Sequencences competences'!T$15&lt;&gt;"","IndicD1",IF('Rel Sequencences competences'!T$16&lt;&gt;"","IndicD2",""))),IF($B51="IndicC2",IF('Rel Sequencences competences'!T$15&lt;&gt;"","IndicD1",IF('Rel Sequencences competences'!T$16&lt;&gt;"","IndicD2","")),IF($B51="IndicD1",IF('Rel Sequencences competences'!T$16&lt;&gt;"","IndicD2",""),""))))))))))</f>
        <v/>
      </c>
      <c r="C56" s="616"/>
      <c r="D56" s="616"/>
      <c r="E56" s="616"/>
      <c r="F56" s="616"/>
      <c r="G56" s="616"/>
      <c r="H56" s="616"/>
      <c r="I56" s="616"/>
      <c r="J56" s="617"/>
    </row>
    <row r="57" spans="1:10" ht="12" hidden="1"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36"/>
      <c r="B61" s="614" t="str">
        <f>IF($B56="IndicA1",IF(OR('Rel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competences'!T$16&lt;&gt;"","IndicD2","")))))),IF($B56="IndicB3",IF('Rel Sequencences competences'!T$12&lt;&gt;"","IndicB4",IF('Rel Sequencences competences'!T$13&lt;&gt;"","IndicC1",IF('Rel Sequencences competences'!T$14&lt;&gt;"","IndicC2",IF('Rel Sequencences competences'!T$15&lt;&gt;"","IndicD1",IF('Rel Sequencences competences'!T$16&lt;&gt;"","IndicD2",""))))),IF($B56="IndicB4",IF('Rel Sequencences competences'!T$13&lt;&gt;"","IndicC1",IF('Rel Sequencences competences'!T$14&lt;&gt;"","IndicC2",IF('Rel Sequencences competences'!T$15&lt;&gt;"","IndicD1",IF('Rel Sequencences competences'!T$16&lt;&gt;"","IndicD2","")))),IF($B56="IndicC1",IF('Rel Sequencences competences'!T$14&lt;&gt;"","IndicC2",IF('Rel Sequencences competences'!T$15&lt;&gt;"","IndicD1",IF('Rel Sequencences competences'!T$16&lt;&gt;"","IndicD2",""))),IF($B56="IndicC2",IF('Rel Sequencences competences'!T$15&lt;&gt;"","IndicD1",IF('Rel Sequencences competences'!T$16&lt;&gt;"","IndicD2","")),IF($B56="IndicD1",IF('Rel Sequencences competences'!T$16&lt;&gt;"","IndicD2",""),""))))))))))</f>
        <v/>
      </c>
      <c r="C61" s="618"/>
      <c r="D61" s="618"/>
      <c r="E61" s="618"/>
      <c r="F61" s="618"/>
      <c r="G61" s="618"/>
      <c r="H61" s="618"/>
      <c r="I61" s="618"/>
      <c r="J61" s="622"/>
    </row>
    <row r="62" spans="1:10" ht="12" hidden="1"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36"/>
      <c r="B66" s="614" t="str">
        <f>IF($B61="IndicA1",IF(OR('Rel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competences'!T$16&lt;&gt;"","IndicD2","")))))))))),IF($B61="IndicA2",IF('Rel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competences'!T$16&lt;&gt;"","IndicD2",""))))))))),IF($B61="IndicA3",IF('Rel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competences'!T$16&lt;&gt;"","IndicD2","")))))))),IF($B61="IndicB1",IF('Rel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competences'!T$16&lt;&gt;"","IndicD2",""))))))),IF($B61="IndicB2",IF(OR('Rel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competences'!T$16&lt;&gt;"","IndicD2","")))))),IF($B61="IndicB3",IF('Rel Sequencences competences'!T$12&lt;&gt;"","IndicB4",IF('Rel Sequencences competences'!T$13&lt;&gt;"","IndicC1",IF('Rel Sequencences competences'!T$14&lt;&gt;"","IndicC2",IF('Rel Sequencences competences'!T$15&lt;&gt;"","IndicD1",IF('Rel Sequencences competences'!T$16&lt;&gt;"","IndicD2",""))))),IF($B61="IndicB4",IF('Rel Sequencences competences'!T$13&lt;&gt;"","IndicC1",IF('Rel Sequencences competences'!T$14&lt;&gt;"","IndicC2",IF('Rel Sequencences competences'!T$15&lt;&gt;"","IndicD1",IF('Rel Sequencences competences'!T$16&lt;&gt;"","IndicD2","")))),IF($B61="IndicC1",IF('Rel Sequencences competences'!T$14&lt;&gt;"","IndicC2",IF('Rel Sequencences competences'!T$15&lt;&gt;"","IndicD1",IF('Rel Sequencences competences'!T$16&lt;&gt;"","IndicD2",""))),IF($B61="IndicC2",IF('Rel Sequencences competences'!T$15&lt;&gt;"","IndicD1",IF('Rel Sequencences competences'!T$16&lt;&gt;"","IndicD2","")),IF($B61="IndicD1",IF('Rel Sequencences competences'!T$16&lt;&gt;"","IndicD2",""),""))))))))))</f>
        <v/>
      </c>
      <c r="C66" s="618"/>
      <c r="D66" s="618"/>
      <c r="E66" s="618"/>
      <c r="F66" s="618"/>
      <c r="G66" s="618"/>
      <c r="H66" s="618"/>
      <c r="I66" s="618"/>
      <c r="J66" s="622"/>
    </row>
    <row r="67" spans="1:10" ht="12" hidden="1"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36"/>
      <c r="B71" s="614" t="str">
        <f>IF($B66="IndicA1",IF(OR('Rel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competences'!T$16&lt;&gt;"","IndicD2","")))))))))),IF($B66="IndicA2",IF('Rel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competences'!T$16&lt;&gt;"","IndicD2",""))))))))),IF($B66="IndicA3",IF('Rel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competences'!T$16&lt;&gt;"","IndicD2","")))))))),IF($B66="IndicB1",IF('Rel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competences'!T$16&lt;&gt;"","IndicD2",""))))))),IF($B66="IndicB2",IF(OR('Rel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competences'!T$16&lt;&gt;"","IndicD2","")))))),IF($B66="IndicB3",IF('Rel Sequencences competences'!T$12&lt;&gt;"","IndicB4",IF('Rel Sequencences competences'!T$13&lt;&gt;"","IndicC1",IF('Rel Sequencences competences'!T$14&lt;&gt;"","IndicC2",IF('Rel Sequencences competences'!T$15&lt;&gt;"","IndicD1",IF('Rel Sequencences competences'!T$16&lt;&gt;"","IndicD2",""))))),IF($B66="IndicB4",IF('Rel Sequencences competences'!T$13&lt;&gt;"","IndicC1",IF('Rel Sequencences competences'!T$14&lt;&gt;"","IndicC2",IF('Rel Sequencences competences'!T$15&lt;&gt;"","IndicD1",IF('Rel Sequencences competences'!T$16&lt;&gt;"","IndicD2","")))),IF($B66="IndicC1",IF('Rel Sequencences competences'!T$14&lt;&gt;"","IndicC2",IF('Rel Sequencences competences'!T$15&lt;&gt;"","IndicD1",IF('Rel Sequencences competences'!T$16&lt;&gt;"","IndicD2",""))),IF($B66="IndicC2",IF('Rel Sequencences competences'!T$15&lt;&gt;"","IndicD1",IF('Rel Sequencences competences'!T$16&lt;&gt;"","IndicD2","")),IF($B66="IndicD1",IF('Rel Sequencences competences'!T$16&lt;&gt;"","IndicD2",""),""))))))))))</f>
        <v/>
      </c>
      <c r="C71" s="618"/>
      <c r="D71" s="618"/>
      <c r="E71" s="618"/>
      <c r="F71" s="618"/>
      <c r="G71" s="618"/>
      <c r="H71" s="618"/>
      <c r="I71" s="618"/>
      <c r="J71" s="622"/>
    </row>
    <row r="72" spans="1:10" ht="12" hidden="1"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36"/>
      <c r="B76" s="614" t="str">
        <f>IF($B71="IndicA1",IF(OR('Rel Sequencences competences'!T$5&lt;&gt;"",'Rel Sequencences competences'!T$6&lt;&gt;""),"IndicA2",IF('Rel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competences'!T$16&lt;&gt;"","IndicD2","")))))))))),IF($B71="IndicA2",IF('Rel Sequencences competences'!T$7&lt;&gt;"","IndicA3",IF('Rel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competences'!T$16&lt;&gt;"","IndicD2",""))))))))),IF($B71="IndicA3",IF('Rel Sequencences competences'!T$8&lt;&gt;"","IndicB1",IF('Rel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competences'!T$16&lt;&gt;"","IndicD2","")))))))),IF($B71="IndicB1",IF('Rel Sequencences competences'!T$9&lt;&gt;"","IndicB2",IF(OR('Rel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competences'!T$16&lt;&gt;"","IndicD2",""))))))),IF($B71="IndicB2",IF(OR('Rel Sequencences competences'!T$10&lt;&gt;"",'Rel Sequencences competences'!T$11&lt;&gt;""),"IndicB3",IF('Rel Sequencences competences'!T$12&lt;&gt;"","IndicB4",IF('Rel Sequencences competences'!T$13&lt;&gt;"","IndicC1",IF('Rel Sequencences competences'!T$14&lt;&gt;"","IndicC2",IF('Rel Sequencences competences'!T$15&lt;&gt;"","IndicD1",IF('Rel Sequencences competences'!T$16&lt;&gt;"","IndicD2","")))))),IF($B71="IndicB3",IF('Rel Sequencences competences'!T$12&lt;&gt;"","IndicB4",IF('Rel Sequencences competences'!T$13&lt;&gt;"","IndicC1",IF('Rel Sequencences competences'!T$14&lt;&gt;"","IndicC2",IF('Rel Sequencences competences'!T$15&lt;&gt;"","IndicD1",IF('Rel Sequencences competences'!T$16&lt;&gt;"","IndicD2",""))))),IF($B71="IndicB4",IF('Rel Sequencences competences'!T$13&lt;&gt;"","IndicC1",IF('Rel Sequencences competences'!T$14&lt;&gt;"","IndicC2",IF('Rel Sequencences competences'!T$15&lt;&gt;"","IndicD1",IF('Rel Sequencences competences'!T$16&lt;&gt;"","IndicD2","")))),IF($B71="IndicC1",IF('Rel Sequencences competences'!T$14&lt;&gt;"","IndicC2",IF('Rel Sequencences competences'!T$15&lt;&gt;"","IndicD1",IF('Rel Sequencences competences'!T$16&lt;&gt;"","IndicD2",""))),IF($B71="IndicC2",IF('Rel Sequencences competences'!T$15&lt;&gt;"","IndicD1",IF('Rel Sequencences competences'!T$16&lt;&gt;"","IndicD2","")),IF($B71="IndicD1",IF('Rel Sequencences competences'!T$16&lt;&gt;"","IndicD2",""),""))))))))))</f>
        <v/>
      </c>
      <c r="C76" s="618"/>
      <c r="D76" s="618"/>
      <c r="E76" s="618"/>
      <c r="F76" s="618"/>
      <c r="G76" s="618"/>
      <c r="H76" s="618"/>
      <c r="I76" s="618"/>
      <c r="J76" s="622"/>
    </row>
    <row r="77" spans="1:10" ht="12" hidden="1"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56.25" customHeight="1" thickBot="1">
      <c r="A83" s="643"/>
      <c r="B83" s="609" t="s">
        <v>492</v>
      </c>
      <c r="C83" s="610"/>
      <c r="D83" s="610"/>
      <c r="E83" s="611"/>
      <c r="F83" s="612" t="s">
        <v>664</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7" priority="2" operator="containsText" text="h">
      <formula>NOT(ISERROR(SEARCH("h",F4)))</formula>
    </cfRule>
  </conditionalFormatting>
  <conditionalFormatting sqref="F7:J8">
    <cfRule type="containsText" dxfId="6" priority="1" operator="containsText" text="h">
      <formula>NOT(ISERROR(SEARCH("h",F7)))</formula>
    </cfRule>
  </conditionalFormatting>
  <dataValidations count="14">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G65">
      <formula1>INDIRECT($B$61)</formula1>
    </dataValidation>
    <dataValidation type="list" allowBlank="1" showInputMessage="1" showErrorMessage="1" sqref="D4:E4">
      <formula1>OUINON</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23" right="0.19" top="0.41" bottom="0.43" header="0.31496062992125984" footer="0.31496062992125984"/>
  <pageSetup paperSize="9" scale="63" orientation="portrait" horizontalDpi="4294967293" verticalDpi="0" r:id="rId1"/>
</worksheet>
</file>

<file path=xl/worksheets/sheet27.xml><?xml version="1.0" encoding="utf-8"?>
<worksheet xmlns="http://schemas.openxmlformats.org/spreadsheetml/2006/main" xmlns:r="http://schemas.openxmlformats.org/officeDocument/2006/relationships">
  <sheetPr>
    <tabColor theme="9" tint="-0.249977111117893"/>
    <pageSetUpPr fitToPage="1"/>
  </sheetPr>
  <dimension ref="A1:O83"/>
  <sheetViews>
    <sheetView topLeftCell="A25" zoomScale="115" zoomScaleNormal="115" workbookViewId="0">
      <selection activeCell="C42" sqref="C42:F42"/>
    </sheetView>
  </sheetViews>
  <sheetFormatPr baseColWidth="10" defaultRowHeight="15"/>
  <cols>
    <col min="1" max="1" width="10.140625" customWidth="1"/>
    <col min="2" max="10" width="12.7109375" customWidth="1"/>
    <col min="11" max="11" width="6.85546875" customWidth="1"/>
    <col min="12" max="12" width="7.28515625" customWidth="1"/>
    <col min="13" max="13" width="6.42578125" customWidth="1"/>
    <col min="14" max="14" width="7.42578125" customWidth="1"/>
    <col min="15" max="15" width="7.140625" customWidth="1"/>
  </cols>
  <sheetData>
    <row r="1" spans="1:15" ht="28.5" customHeight="1" thickBot="1">
      <c r="A1" s="644" t="s">
        <v>302</v>
      </c>
      <c r="B1" s="645"/>
      <c r="C1" s="311" t="str">
        <f>'Rel Connaissances Sequences '!T3</f>
        <v>SsiT-8</v>
      </c>
      <c r="D1" s="646" t="str">
        <f>'Rel Connaissances Sequences '!T1</f>
        <v>Peut on parler de produit propre ?</v>
      </c>
      <c r="E1" s="647"/>
      <c r="F1" s="647"/>
      <c r="G1" s="647"/>
      <c r="H1" s="647"/>
      <c r="I1" s="647"/>
      <c r="J1" s="648"/>
      <c r="K1" s="549" t="s">
        <v>617</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399</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3</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12</v>
      </c>
      <c r="E6" s="229" t="s">
        <v>306</v>
      </c>
      <c r="F6" s="659"/>
      <c r="G6" s="660"/>
      <c r="H6" s="660"/>
      <c r="I6" s="660"/>
      <c r="J6" s="661"/>
      <c r="K6" s="552"/>
      <c r="L6" s="553"/>
      <c r="M6" s="553"/>
      <c r="N6" s="553"/>
      <c r="O6" s="554"/>
    </row>
    <row r="7" spans="1:15" ht="15" customHeight="1">
      <c r="A7" s="652"/>
      <c r="B7" s="571" t="s">
        <v>307</v>
      </c>
      <c r="C7" s="572"/>
      <c r="D7" s="231">
        <f>D5*D3</f>
        <v>12</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0</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Formules'!S2</f>
        <v xml:space="preserve">A1 Analyser le besoin   
A2 Analyser le système
B1 Identifier et caractériser les grandeurs agissant sur un système
</v>
      </c>
      <c r="C10" s="578"/>
      <c r="D10" s="578"/>
      <c r="E10" s="578"/>
      <c r="F10" s="578" t="str">
        <f>'Suivi de Formules'!S3</f>
        <v xml:space="preserve">B4 Valider un modèle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580" t="str">
        <f>'Suivi de Formules'!S4</f>
        <v xml:space="preserve">Besoin, finalités, contraintes, cahier des charges
Impact environnemental
Énergie et puissances
Notion de pertes
</v>
      </c>
      <c r="C12" s="581"/>
      <c r="D12" s="581"/>
      <c r="E12" s="581"/>
      <c r="F12" s="581" t="str">
        <f>'Suivi de Formules'!S5</f>
        <v xml:space="preserve">Matériaux
</v>
      </c>
      <c r="G12" s="581"/>
      <c r="H12" s="581"/>
      <c r="I12" s="581"/>
      <c r="J12" s="582"/>
    </row>
    <row r="13" spans="1:15">
      <c r="A13" s="426"/>
      <c r="B13" s="638" t="s">
        <v>311</v>
      </c>
      <c r="C13" s="639"/>
      <c r="D13" s="639"/>
      <c r="E13" s="639"/>
      <c r="F13" s="639"/>
      <c r="G13" s="639"/>
      <c r="H13" s="639"/>
      <c r="I13" s="639"/>
      <c r="J13" s="640"/>
    </row>
    <row r="14" spans="1:15">
      <c r="A14" s="400"/>
      <c r="B14" s="303" t="s">
        <v>428</v>
      </c>
      <c r="C14" s="303" t="s">
        <v>437</v>
      </c>
      <c r="D14" s="332"/>
      <c r="E14" s="332"/>
      <c r="F14" s="332"/>
      <c r="G14" s="332"/>
      <c r="H14" s="332"/>
      <c r="I14" s="332"/>
      <c r="J14" s="431"/>
    </row>
    <row r="15" spans="1:15">
      <c r="A15" s="401" t="s">
        <v>312</v>
      </c>
      <c r="B15" s="303" t="s">
        <v>433</v>
      </c>
      <c r="C15" s="303" t="s">
        <v>436</v>
      </c>
      <c r="D15" s="332"/>
      <c r="E15" s="332"/>
      <c r="F15" s="332"/>
      <c r="G15" s="332"/>
      <c r="H15" s="332"/>
      <c r="I15" s="332"/>
      <c r="J15" s="431"/>
    </row>
    <row r="16" spans="1:15" ht="60">
      <c r="A16" s="401" t="s">
        <v>313</v>
      </c>
      <c r="B16" s="303" t="s">
        <v>618</v>
      </c>
      <c r="C16" s="303" t="s">
        <v>619</v>
      </c>
      <c r="D16" s="332"/>
      <c r="E16" s="332"/>
      <c r="F16" s="332"/>
      <c r="G16" s="332"/>
      <c r="H16" s="332"/>
      <c r="I16" s="332"/>
      <c r="J16" s="431"/>
    </row>
    <row r="17" spans="1:10">
      <c r="A17" s="401" t="s">
        <v>314</v>
      </c>
      <c r="B17" s="303"/>
      <c r="C17" s="303"/>
      <c r="D17" s="332"/>
      <c r="E17" s="332"/>
      <c r="F17" s="332"/>
      <c r="G17" s="332"/>
      <c r="H17" s="332"/>
      <c r="I17" s="332"/>
      <c r="J17" s="431"/>
    </row>
    <row r="18" spans="1:10">
      <c r="A18" s="401" t="s">
        <v>315</v>
      </c>
      <c r="B18" s="303"/>
      <c r="C18" s="303"/>
      <c r="D18" s="332"/>
      <c r="E18" s="332"/>
      <c r="F18" s="332"/>
      <c r="G18" s="332"/>
      <c r="H18" s="332"/>
      <c r="I18" s="332"/>
      <c r="J18" s="431"/>
    </row>
    <row r="19" spans="1:10">
      <c r="A19" s="401" t="s">
        <v>316</v>
      </c>
      <c r="B19" s="303"/>
      <c r="C19" s="303"/>
      <c r="D19" s="332"/>
      <c r="E19" s="332"/>
      <c r="F19" s="332"/>
      <c r="G19" s="332"/>
      <c r="H19" s="332"/>
      <c r="I19" s="332"/>
      <c r="J19" s="431"/>
    </row>
    <row r="20" spans="1:10">
      <c r="A20" s="401" t="s">
        <v>317</v>
      </c>
      <c r="B20" s="303" t="s">
        <v>620</v>
      </c>
      <c r="C20" s="303"/>
      <c r="D20" s="332"/>
      <c r="E20" s="332"/>
      <c r="F20" s="332"/>
      <c r="G20" s="332"/>
      <c r="H20" s="332"/>
      <c r="I20" s="332"/>
      <c r="J20" s="431"/>
    </row>
    <row r="21" spans="1:10">
      <c r="A21" s="401" t="s">
        <v>318</v>
      </c>
      <c r="B21" s="303" t="s">
        <v>621</v>
      </c>
      <c r="C21" s="303"/>
      <c r="D21" s="332"/>
      <c r="E21" s="332"/>
      <c r="F21" s="332"/>
      <c r="G21" s="332"/>
      <c r="H21" s="332"/>
      <c r="I21" s="332"/>
      <c r="J21" s="431"/>
    </row>
    <row r="22" spans="1:10">
      <c r="A22" s="401" t="s">
        <v>319</v>
      </c>
      <c r="B22" s="399"/>
      <c r="C22" s="332"/>
      <c r="D22" s="332"/>
      <c r="E22" s="332"/>
      <c r="F22" s="332"/>
      <c r="G22" s="332"/>
      <c r="H22" s="332"/>
      <c r="I22" s="332"/>
      <c r="J22" s="431"/>
    </row>
    <row r="23" spans="1:10">
      <c r="A23" s="401" t="s">
        <v>320</v>
      </c>
      <c r="B23" s="399"/>
      <c r="C23" s="332"/>
      <c r="D23" s="332"/>
      <c r="E23" s="332"/>
      <c r="F23" s="332"/>
      <c r="G23" s="332"/>
      <c r="H23" s="332"/>
      <c r="I23" s="332"/>
      <c r="J23" s="431"/>
    </row>
    <row r="24" spans="1:10" ht="15.75" thickBot="1">
      <c r="A24" s="402" t="s">
        <v>321</v>
      </c>
      <c r="B24" s="432"/>
      <c r="C24" s="433"/>
      <c r="D24" s="433"/>
      <c r="E24" s="433"/>
      <c r="F24" s="433"/>
      <c r="G24" s="433"/>
      <c r="H24" s="433"/>
      <c r="I24" s="433"/>
      <c r="J24" s="434"/>
    </row>
    <row r="25" spans="1:10">
      <c r="A25" s="635"/>
      <c r="B25" s="639" t="s">
        <v>383</v>
      </c>
      <c r="C25" s="639"/>
      <c r="D25" s="639"/>
      <c r="E25" s="639"/>
      <c r="F25" s="639"/>
      <c r="G25" s="639"/>
      <c r="H25" s="639"/>
      <c r="I25" s="639"/>
      <c r="J25" s="640"/>
    </row>
    <row r="26" spans="1:10" ht="21.75" customHeight="1">
      <c r="A26" s="636"/>
      <c r="B26" s="614" t="str">
        <f>'Suivi de Formules'!S6</f>
        <v>IndicA1</v>
      </c>
      <c r="C26" s="616" t="s">
        <v>341</v>
      </c>
      <c r="D26" s="616"/>
      <c r="E26" s="616"/>
      <c r="F26" s="616"/>
      <c r="G26" s="616"/>
      <c r="H26" s="616"/>
      <c r="I26" s="616"/>
      <c r="J26" s="617"/>
    </row>
    <row r="27" spans="1:10" ht="25.5" customHeight="1">
      <c r="A27" s="636"/>
      <c r="B27" s="615"/>
      <c r="C27" s="616"/>
      <c r="D27" s="616"/>
      <c r="E27" s="616"/>
      <c r="F27" s="616"/>
      <c r="G27" s="616"/>
      <c r="H27" s="616"/>
      <c r="I27" s="616"/>
      <c r="J27" s="617"/>
    </row>
    <row r="28" spans="1:10" ht="23.25" customHeight="1">
      <c r="A28" s="636"/>
      <c r="B28" s="615"/>
      <c r="C28" s="616"/>
      <c r="D28" s="616"/>
      <c r="E28" s="616"/>
      <c r="F28" s="616"/>
      <c r="G28" s="616"/>
      <c r="H28" s="616"/>
      <c r="I28" s="616"/>
      <c r="J28" s="617"/>
    </row>
    <row r="29" spans="1:10" ht="9.9499999999999993" customHeight="1">
      <c r="A29" s="636"/>
      <c r="B29" s="615"/>
      <c r="C29" s="616"/>
      <c r="D29" s="616"/>
      <c r="E29" s="616"/>
      <c r="F29" s="616"/>
      <c r="G29" s="616"/>
      <c r="H29" s="616"/>
      <c r="I29" s="616"/>
      <c r="J29" s="617"/>
    </row>
    <row r="30" spans="1:10" ht="9.9499999999999993" customHeight="1">
      <c r="A30" s="636"/>
      <c r="B30" s="615"/>
      <c r="C30" s="616"/>
      <c r="D30" s="616"/>
      <c r="E30" s="616"/>
      <c r="F30" s="616"/>
      <c r="G30" s="616"/>
      <c r="H30" s="616"/>
      <c r="I30" s="616"/>
      <c r="J30" s="617"/>
    </row>
    <row r="31" spans="1:10" ht="24.75" customHeight="1">
      <c r="A31" s="636"/>
      <c r="B31" s="614" t="str">
        <f>IF($B26="IndicA1",IF(OR('Rel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competences'!U$16&lt;&gt;"","IndicD2","")))))),IF($B26="IndicB3",IF('Rel Sequencences competences'!U$12&lt;&gt;"","IndicB4",IF('Rel Sequencences competences'!U$13&lt;&gt;"","IndicC1",IF('Rel Sequencences competences'!U$14&lt;&gt;"","IndicC2",IF('Rel Sequencences competences'!U$15&lt;&gt;"","IndicD1",IF('Rel Sequencences competences'!U$16&lt;&gt;"","IndicD2",""))))),IF($B26="IndicB4",IF('Rel Sequencences competences'!U$13&lt;&gt;"","IndicC1",IF('Rel Sequencences competences'!U$14&lt;&gt;"","IndicC2",IF('Rel Sequencences competences'!U$15&lt;&gt;"","IndicD1",IF('Rel Sequencences competences'!U$16&lt;&gt;"","IndicD2","")))),IF($B26="IndicC1",IF('Rel Sequencences competences'!U$14&lt;&gt;"","IndicC2",IF('Rel Sequencences competences'!U$15&lt;&gt;"","IndicD1",IF('Rel Sequencences competences'!U$16&lt;&gt;"","IndicD2",""))),IF($B26="IndicC2",IF('Rel Sequencences competences'!U$15&lt;&gt;"","IndicD1",IF('Rel Sequencences competences'!U$16&lt;&gt;"","IndicD2","")),IF($B26="IndicD1",IF('Rel Sequencences competences'!U$16&lt;&gt;"","IndicD2",""),""))))))))))</f>
        <v>IndicA2</v>
      </c>
      <c r="C31" s="616" t="s">
        <v>344</v>
      </c>
      <c r="D31" s="616"/>
      <c r="E31" s="616"/>
      <c r="F31" s="616"/>
      <c r="G31" s="616"/>
      <c r="H31" s="616"/>
      <c r="I31" s="616"/>
      <c r="J31" s="617"/>
    </row>
    <row r="32" spans="1:10" ht="19.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2" s="616" t="s">
        <v>343</v>
      </c>
      <c r="D32" s="616"/>
      <c r="E32" s="616"/>
      <c r="F32" s="616"/>
      <c r="G32" s="616"/>
      <c r="H32" s="616"/>
      <c r="I32" s="616"/>
      <c r="J32" s="617"/>
    </row>
    <row r="33" spans="1:10" ht="27.75"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3" s="616" t="s">
        <v>349</v>
      </c>
      <c r="D33" s="616"/>
      <c r="E33" s="616"/>
      <c r="F33" s="616"/>
      <c r="G33" s="616"/>
      <c r="H33" s="616"/>
      <c r="I33" s="616"/>
      <c r="J33" s="617"/>
    </row>
    <row r="34" spans="1:10" ht="9.9499999999999993"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4" s="616"/>
      <c r="D34" s="616"/>
      <c r="E34" s="616"/>
      <c r="F34" s="616"/>
      <c r="G34" s="616"/>
      <c r="H34" s="616"/>
      <c r="I34" s="616"/>
      <c r="J34" s="617"/>
    </row>
    <row r="35" spans="1:10" ht="9.9499999999999993"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5" s="616"/>
      <c r="D35" s="616"/>
      <c r="E35" s="616"/>
      <c r="F35" s="616"/>
      <c r="G35" s="616"/>
      <c r="H35" s="616"/>
      <c r="I35" s="616"/>
      <c r="J35" s="617"/>
    </row>
    <row r="36" spans="1:10" ht="26.25" customHeight="1">
      <c r="A36" s="636"/>
      <c r="B36" s="614" t="str">
        <f>IF($B31="IndicA1",IF(OR('Rel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competences'!U$16&lt;&gt;"","IndicD2","")))))))))),IF($B31="IndicA2",IF('Rel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competences'!U$16&lt;&gt;"","IndicD2",""))))))))),IF($B31="IndicA3",IF('Rel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competences'!U$16&lt;&gt;"","IndicD2","")))))))),IF($B31="IndicB1",IF('Rel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competences'!U$16&lt;&gt;"","IndicD2",""))))))),IF($B31="IndicB2",IF(OR('Rel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competences'!U$16&lt;&gt;"","IndicD2","")))))),IF($B31="IndicB3",IF('Rel Sequencences competences'!U$12&lt;&gt;"","IndicB4",IF('Rel Sequencences competences'!U$13&lt;&gt;"","IndicC1",IF('Rel Sequencences competences'!U$14&lt;&gt;"","IndicC2",IF('Rel Sequencences competences'!U$15&lt;&gt;"","IndicD1",IF('Rel Sequencences competences'!U$16&lt;&gt;"","IndicD2",""))))),IF($B31="IndicB4",IF('Rel Sequencences competences'!U$13&lt;&gt;"","IndicC1",IF('Rel Sequencences competences'!U$14&lt;&gt;"","IndicC2",IF('Rel Sequencences competences'!U$15&lt;&gt;"","IndicD1",IF('Rel Sequencences competences'!U$16&lt;&gt;"","IndicD2","")))),IF($B31="IndicC1",IF('Rel Sequencences competences'!U$14&lt;&gt;"","IndicC2",IF('Rel Sequencences competences'!U$15&lt;&gt;"","IndicD1",IF('Rel Sequencences competences'!U$16&lt;&gt;"","IndicD2",""))),IF($B31="IndicC2",IF('Rel Sequencences competences'!U$15&lt;&gt;"","IndicD1",IF('Rel Sequencences competences'!U$16&lt;&gt;"","IndicD2","")),IF($B31="IndicD1",IF('Rel Sequencences competences'!U$16&lt;&gt;"","IndicD2",""),""))))))))))</f>
        <v>IndicB1</v>
      </c>
      <c r="C36" s="616" t="s">
        <v>358</v>
      </c>
      <c r="D36" s="616"/>
      <c r="E36" s="616"/>
      <c r="F36" s="616"/>
      <c r="G36" s="616"/>
      <c r="H36" s="616"/>
      <c r="I36" s="616"/>
      <c r="J36" s="617"/>
    </row>
    <row r="37" spans="1:10" ht="9.9499999999999993"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7" s="616"/>
      <c r="D37" s="616"/>
      <c r="E37" s="616"/>
      <c r="F37" s="616"/>
      <c r="G37" s="616"/>
      <c r="H37" s="616"/>
      <c r="I37" s="616"/>
      <c r="J37" s="617"/>
    </row>
    <row r="38" spans="1:10" ht="9.9499999999999993"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8" s="616"/>
      <c r="D38" s="616"/>
      <c r="E38" s="616"/>
      <c r="F38" s="616"/>
      <c r="G38" s="616"/>
      <c r="H38" s="616"/>
      <c r="I38" s="616"/>
      <c r="J38" s="617"/>
    </row>
    <row r="39" spans="1:10" ht="9.9499999999999993"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39" s="616"/>
      <c r="D39" s="616"/>
      <c r="E39" s="616"/>
      <c r="F39" s="616"/>
      <c r="G39" s="616"/>
      <c r="H39" s="616"/>
      <c r="I39" s="616"/>
      <c r="J39" s="617"/>
    </row>
    <row r="40" spans="1:10" ht="9.9499999999999993"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0" s="616"/>
      <c r="D40" s="616"/>
      <c r="E40" s="616"/>
      <c r="F40" s="616"/>
      <c r="G40" s="616"/>
      <c r="H40" s="616"/>
      <c r="I40" s="616"/>
      <c r="J40" s="617"/>
    </row>
    <row r="41" spans="1:10" ht="29.25" customHeight="1">
      <c r="A41" s="636"/>
      <c r="B41" s="614" t="str">
        <f>IF($B36="IndicA1",IF(OR('Rel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competences'!U$16&lt;&gt;"","IndicD2","")))))),IF($B36="IndicB3",IF('Rel Sequencences competences'!U$12&lt;&gt;"","IndicB4",IF('Rel Sequencences competences'!U$13&lt;&gt;"","IndicC1",IF('Rel Sequencences competences'!U$14&lt;&gt;"","IndicC2",IF('Rel Sequencences competences'!U$15&lt;&gt;"","IndicD1",IF('Rel Sequencences competences'!U$16&lt;&gt;"","IndicD2",""))))),IF($B36="IndicB4",IF('Rel Sequencences competences'!U$13&lt;&gt;"","IndicC1",IF('Rel Sequencences competences'!U$14&lt;&gt;"","IndicC2",IF('Rel Sequencences competences'!U$15&lt;&gt;"","IndicD1",IF('Rel Sequencences competences'!U$16&lt;&gt;"","IndicD2","")))),IF($B36="IndicC1",IF('Rel Sequencences competences'!U$14&lt;&gt;"","IndicC2",IF('Rel Sequencences competences'!U$15&lt;&gt;"","IndicD1",IF('Rel Sequencences competences'!U$16&lt;&gt;"","IndicD2",""))),IF($B36="IndicC2",IF('Rel Sequencences competences'!U$15&lt;&gt;"","IndicD1",IF('Rel Sequencences competences'!U$16&lt;&gt;"","IndicD2","")),IF($B36="IndicD1",IF('Rel Sequencences competences'!U$16&lt;&gt;"","IndicD2",""),""))))))))))</f>
        <v>IndicB4</v>
      </c>
      <c r="C41" s="616" t="s">
        <v>520</v>
      </c>
      <c r="D41" s="616"/>
      <c r="E41" s="616"/>
      <c r="F41" s="616"/>
      <c r="G41" s="616"/>
      <c r="H41" s="616"/>
      <c r="I41" s="616"/>
      <c r="J41" s="617"/>
    </row>
    <row r="42" spans="1:10" ht="9.9499999999999993"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2" s="616"/>
      <c r="D42" s="616"/>
      <c r="E42" s="616"/>
      <c r="F42" s="616"/>
      <c r="G42" s="616"/>
      <c r="H42" s="616"/>
      <c r="I42" s="616"/>
      <c r="J42" s="617"/>
    </row>
    <row r="43" spans="1:10" ht="9.9499999999999993"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3" s="616"/>
      <c r="D43" s="616"/>
      <c r="E43" s="616"/>
      <c r="F43" s="616"/>
      <c r="G43" s="616"/>
      <c r="H43" s="616"/>
      <c r="I43" s="616"/>
      <c r="J43" s="617"/>
    </row>
    <row r="44" spans="1:10" ht="9.9499999999999993"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4" s="616"/>
      <c r="D44" s="616"/>
      <c r="E44" s="616"/>
      <c r="F44" s="616"/>
      <c r="G44" s="616"/>
      <c r="H44" s="616"/>
      <c r="I44" s="616"/>
      <c r="J44" s="617"/>
    </row>
    <row r="45" spans="1:10" ht="9.9499999999999993"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5" s="616"/>
      <c r="D45" s="616"/>
      <c r="E45" s="616"/>
      <c r="F45" s="616"/>
      <c r="G45" s="616"/>
      <c r="H45" s="616"/>
      <c r="I45" s="616"/>
      <c r="J45" s="617"/>
    </row>
    <row r="46" spans="1:10" ht="38.25" customHeight="1">
      <c r="A46" s="636"/>
      <c r="B46" s="614" t="str">
        <f>IF($B41="IndicA1",IF(OR('Rel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competences'!U$16&lt;&gt;"","IndicD2","")))))))))),IF($B41="IndicA2",IF('Rel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competences'!U$16&lt;&gt;"","IndicD2",""))))))))),IF($B41="IndicA3",IF('Rel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competences'!U$16&lt;&gt;"","IndicD2","")))))))),IF($B41="IndicB1",IF('Rel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competences'!U$16&lt;&gt;"","IndicD2",""))))))),IF($B41="IndicB2",IF(OR('Rel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competences'!U$16&lt;&gt;"","IndicD2","")))))),IF($B41="IndicB3",IF('Rel Sequencences competences'!U$12&lt;&gt;"","IndicB4",IF('Rel Sequencences competences'!U$13&lt;&gt;"","IndicC1",IF('Rel Sequencences competences'!U$14&lt;&gt;"","IndicC2",IF('Rel Sequencences competences'!U$15&lt;&gt;"","IndicD1",IF('Rel Sequencences competences'!U$16&lt;&gt;"","IndicD2",""))))),IF($B41="IndicB4",IF('Rel Sequencences competences'!U$13&lt;&gt;"","IndicC1",IF('Rel Sequencences competences'!U$14&lt;&gt;"","IndicC2",IF('Rel Sequencences competences'!U$15&lt;&gt;"","IndicD1",IF('Rel Sequencences competences'!U$16&lt;&gt;"","IndicD2","")))),IF($B41="IndicC1",IF('Rel Sequencences competences'!U$14&lt;&gt;"","IndicC2",IF('Rel Sequencences competences'!U$15&lt;&gt;"","IndicD1",IF('Rel Sequencences competences'!U$16&lt;&gt;"","IndicD2",""))),IF($B41="IndicC2",IF('Rel Sequencences competences'!U$15&lt;&gt;"","IndicD1",IF('Rel Sequencences competences'!U$16&lt;&gt;"","IndicD2","")),IF($B41="IndicD1",IF('Rel Sequencences competences'!U$16&lt;&gt;"","IndicD2",""),""))))))))))</f>
        <v/>
      </c>
      <c r="C46" s="616"/>
      <c r="D46" s="616"/>
      <c r="E46" s="616"/>
      <c r="F46" s="616"/>
      <c r="G46" s="616"/>
      <c r="H46" s="616"/>
      <c r="I46" s="616"/>
      <c r="J46" s="617"/>
    </row>
    <row r="47" spans="1:10" ht="21"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7" s="616"/>
      <c r="D47" s="616"/>
      <c r="E47" s="616"/>
      <c r="F47" s="616"/>
      <c r="G47" s="616"/>
      <c r="H47" s="616"/>
      <c r="I47" s="616"/>
      <c r="J47" s="617"/>
    </row>
    <row r="48" spans="1:10" ht="9.9499999999999993"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8" s="616"/>
      <c r="D48" s="616"/>
      <c r="E48" s="616"/>
      <c r="F48" s="616"/>
      <c r="G48" s="616"/>
      <c r="H48" s="616"/>
      <c r="I48" s="616"/>
      <c r="J48" s="617"/>
    </row>
    <row r="49" spans="1:10" ht="9.9499999999999993"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49" s="616"/>
      <c r="D49" s="616"/>
      <c r="E49" s="616"/>
      <c r="F49" s="616"/>
      <c r="G49" s="616"/>
      <c r="H49" s="616"/>
      <c r="I49" s="616"/>
      <c r="J49" s="617"/>
    </row>
    <row r="50" spans="1:10" ht="9.9499999999999993"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0" s="616"/>
      <c r="D50" s="616"/>
      <c r="E50" s="616"/>
      <c r="F50" s="616"/>
      <c r="G50" s="616"/>
      <c r="H50" s="616"/>
      <c r="I50" s="616"/>
      <c r="J50" s="617"/>
    </row>
    <row r="51" spans="1:10" ht="24.75" customHeight="1">
      <c r="A51" s="636"/>
      <c r="B51" s="614" t="str">
        <f>IF($B46="IndicA1",IF(OR('Rel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competences'!U$16&lt;&gt;"","IndicD2","")))))),IF($B46="IndicB3",IF('Rel Sequencences competences'!U$12&lt;&gt;"","IndicB4",IF('Rel Sequencences competences'!U$13&lt;&gt;"","IndicC1",IF('Rel Sequencences competences'!U$14&lt;&gt;"","IndicC2",IF('Rel Sequencences competences'!U$15&lt;&gt;"","IndicD1",IF('Rel Sequencences competences'!U$16&lt;&gt;"","IndicD2",""))))),IF($B46="IndicB4",IF('Rel Sequencences competences'!U$13&lt;&gt;"","IndicC1",IF('Rel Sequencences competences'!U$14&lt;&gt;"","IndicC2",IF('Rel Sequencences competences'!U$15&lt;&gt;"","IndicD1",IF('Rel Sequencences competences'!U$16&lt;&gt;"","IndicD2","")))),IF($B46="IndicC1",IF('Rel Sequencences competences'!U$14&lt;&gt;"","IndicC2",IF('Rel Sequencences competences'!U$15&lt;&gt;"","IndicD1",IF('Rel Sequencences competences'!U$16&lt;&gt;"","IndicD2",""))),IF($B46="IndicC2",IF('Rel Sequencences competences'!U$15&lt;&gt;"","IndicD1",IF('Rel Sequencences competences'!U$16&lt;&gt;"","IndicD2","")),IF($B46="IndicD1",IF('Rel Sequencences competences'!U$16&lt;&gt;"","IndicD2",""),""))))))))))</f>
        <v/>
      </c>
      <c r="C51" s="616"/>
      <c r="D51" s="616"/>
      <c r="E51" s="616"/>
      <c r="F51" s="616"/>
      <c r="G51" s="616"/>
      <c r="H51" s="616"/>
      <c r="I51" s="616"/>
      <c r="J51" s="617"/>
    </row>
    <row r="52" spans="1:10" ht="9.9499999999999993"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2" s="616"/>
      <c r="D52" s="616"/>
      <c r="E52" s="616"/>
      <c r="F52" s="616"/>
      <c r="G52" s="616"/>
      <c r="H52" s="616"/>
      <c r="I52" s="616"/>
      <c r="J52" s="617"/>
    </row>
    <row r="53" spans="1:10" ht="9.9499999999999993"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3" s="616"/>
      <c r="D53" s="616"/>
      <c r="E53" s="616"/>
      <c r="F53" s="616"/>
      <c r="G53" s="616"/>
      <c r="H53" s="616"/>
      <c r="I53" s="616"/>
      <c r="J53" s="617"/>
    </row>
    <row r="54" spans="1:10" ht="9.9499999999999993"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4" s="616"/>
      <c r="D54" s="616"/>
      <c r="E54" s="616"/>
      <c r="F54" s="616"/>
      <c r="G54" s="616"/>
      <c r="H54" s="616"/>
      <c r="I54" s="616"/>
      <c r="J54" s="617"/>
    </row>
    <row r="55" spans="1:10" ht="9.9499999999999993"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5" s="616"/>
      <c r="D55" s="616"/>
      <c r="E55" s="616"/>
      <c r="F55" s="616"/>
      <c r="G55" s="616"/>
      <c r="H55" s="616"/>
      <c r="I55" s="616"/>
      <c r="J55" s="617"/>
    </row>
    <row r="56" spans="1:10" ht="19.5" customHeight="1">
      <c r="A56" s="636"/>
      <c r="B56" s="614" t="str">
        <f>IF($B51="IndicA1",IF(OR('Rel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competences'!U$16&lt;&gt;"","IndicD2","")))))))))),IF($B51="IndicA2",IF('Rel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competences'!U$16&lt;&gt;"","IndicD2",""))))))))),IF($B51="IndicA3",IF('Rel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competences'!U$16&lt;&gt;"","IndicD2","")))))))),IF($B51="IndicB1",IF('Rel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competences'!U$16&lt;&gt;"","IndicD2",""))))))),IF($B51="IndicB2",IF(OR('Rel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competences'!U$16&lt;&gt;"","IndicD2","")))))),IF($B51="IndicB3",IF('Rel Sequencences competences'!U$12&lt;&gt;"","IndicB4",IF('Rel Sequencences competences'!U$13&lt;&gt;"","IndicC1",IF('Rel Sequencences competences'!U$14&lt;&gt;"","IndicC2",IF('Rel Sequencences competences'!U$15&lt;&gt;"","IndicD1",IF('Rel Sequencences competences'!U$16&lt;&gt;"","IndicD2",""))))),IF($B51="IndicB4",IF('Rel Sequencences competences'!U$13&lt;&gt;"","IndicC1",IF('Rel Sequencences competences'!U$14&lt;&gt;"","IndicC2",IF('Rel Sequencences competences'!U$15&lt;&gt;"","IndicD1",IF('Rel Sequencences competences'!U$16&lt;&gt;"","IndicD2","")))),IF($B51="IndicC1",IF('Rel Sequencences competences'!U$14&lt;&gt;"","IndicC2",IF('Rel Sequencences competences'!U$15&lt;&gt;"","IndicD1",IF('Rel Sequencences competences'!U$16&lt;&gt;"","IndicD2",""))),IF($B51="IndicC2",IF('Rel Sequencences competences'!U$15&lt;&gt;"","IndicD1",IF('Rel Sequencences competences'!U$16&lt;&gt;"","IndicD2","")),IF($B51="IndicD1",IF('Rel Sequencences competences'!U$16&lt;&gt;"","IndicD2",""),""))))))))))</f>
        <v/>
      </c>
      <c r="C56" s="616"/>
      <c r="D56" s="616"/>
      <c r="E56" s="616"/>
      <c r="F56" s="616"/>
      <c r="G56" s="616"/>
      <c r="H56" s="616"/>
      <c r="I56" s="616"/>
      <c r="J56" s="617"/>
    </row>
    <row r="57" spans="1:10" ht="21.75"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7" s="616"/>
      <c r="D57" s="616"/>
      <c r="E57" s="616"/>
      <c r="F57" s="616"/>
      <c r="G57" s="616"/>
      <c r="H57" s="616"/>
      <c r="I57" s="616"/>
      <c r="J57" s="617"/>
    </row>
    <row r="58" spans="1:10" ht="5.25"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8" s="616"/>
      <c r="D58" s="616"/>
      <c r="E58" s="616"/>
      <c r="F58" s="616"/>
      <c r="G58" s="616"/>
      <c r="H58" s="616"/>
      <c r="I58" s="616"/>
      <c r="J58" s="617"/>
    </row>
    <row r="59" spans="1:10" ht="5.25"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59" s="616"/>
      <c r="D59" s="616"/>
      <c r="E59" s="616"/>
      <c r="F59" s="616"/>
      <c r="G59" s="616"/>
      <c r="H59" s="616"/>
      <c r="I59" s="616"/>
      <c r="J59" s="617"/>
    </row>
    <row r="60" spans="1:10" ht="5.25"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0" s="616"/>
      <c r="D60" s="616"/>
      <c r="E60" s="616"/>
      <c r="F60" s="616"/>
      <c r="G60" s="616"/>
      <c r="H60" s="616"/>
      <c r="I60" s="616"/>
      <c r="J60" s="617"/>
    </row>
    <row r="61" spans="1:10" ht="12" customHeight="1">
      <c r="A61" s="636"/>
      <c r="B61" s="614" t="str">
        <f>IF($B56="IndicA1",IF(OR('Rel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competences'!U$16&lt;&gt;"","IndicD2","")))))),IF($B56="IndicB3",IF('Rel Sequencences competences'!U$12&lt;&gt;"","IndicB4",IF('Rel Sequencences competences'!U$13&lt;&gt;"","IndicC1",IF('Rel Sequencences competences'!U$14&lt;&gt;"","IndicC2",IF('Rel Sequencences competences'!U$15&lt;&gt;"","IndicD1",IF('Rel Sequencences competences'!U$16&lt;&gt;"","IndicD2",""))))),IF($B56="IndicB4",IF('Rel Sequencences competences'!U$13&lt;&gt;"","IndicC1",IF('Rel Sequencences competences'!U$14&lt;&gt;"","IndicC2",IF('Rel Sequencences competences'!U$15&lt;&gt;"","IndicD1",IF('Rel Sequencences competences'!U$16&lt;&gt;"","IndicD2","")))),IF($B56="IndicC1",IF('Rel Sequencences competences'!U$14&lt;&gt;"","IndicC2",IF('Rel Sequencences competences'!U$15&lt;&gt;"","IndicD1",IF('Rel Sequencences competences'!U$16&lt;&gt;"","IndicD2",""))),IF($B56="IndicC2",IF('Rel Sequencences competences'!U$15&lt;&gt;"","IndicD1",IF('Rel Sequencences competences'!U$16&lt;&gt;"","IndicD2","")),IF($B56="IndicD1",IF('Rel Sequencences competences'!U$16&lt;&gt;"","IndicD2",""),""))))))))))</f>
        <v/>
      </c>
      <c r="C61" s="618"/>
      <c r="D61" s="618"/>
      <c r="E61" s="618"/>
      <c r="F61" s="618"/>
      <c r="G61" s="618"/>
      <c r="H61" s="618"/>
      <c r="I61" s="618"/>
      <c r="J61" s="622"/>
    </row>
    <row r="62" spans="1:10" ht="12"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2" s="618"/>
      <c r="D62" s="618"/>
      <c r="E62" s="618"/>
      <c r="F62" s="618"/>
      <c r="G62" s="618"/>
      <c r="H62" s="618"/>
      <c r="I62" s="618"/>
      <c r="J62" s="622"/>
    </row>
    <row r="63" spans="1:10" ht="12"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3" s="618"/>
      <c r="D63" s="618"/>
      <c r="E63" s="618"/>
      <c r="F63" s="618"/>
      <c r="G63" s="618"/>
      <c r="H63" s="618"/>
      <c r="I63" s="618"/>
      <c r="J63" s="622"/>
    </row>
    <row r="64" spans="1:10" ht="12"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4" s="618"/>
      <c r="D64" s="618"/>
      <c r="E64" s="618"/>
      <c r="F64" s="618"/>
      <c r="G64" s="618"/>
      <c r="H64" s="618"/>
      <c r="I64" s="618"/>
      <c r="J64" s="622"/>
    </row>
    <row r="65" spans="1:10" ht="12"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5" s="618"/>
      <c r="D65" s="618"/>
      <c r="E65" s="618"/>
      <c r="F65" s="618"/>
      <c r="G65" s="618"/>
      <c r="H65" s="618"/>
      <c r="I65" s="618"/>
      <c r="J65" s="622"/>
    </row>
    <row r="66" spans="1:10" ht="12" customHeight="1">
      <c r="A66" s="636"/>
      <c r="B66" s="614" t="str">
        <f>IF($B61="IndicA1",IF(OR('Rel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competences'!U$16&lt;&gt;"","IndicD2","")))))))))),IF($B61="IndicA2",IF('Rel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competences'!U$16&lt;&gt;"","IndicD2",""))))))))),IF($B61="IndicA3",IF('Rel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competences'!U$16&lt;&gt;"","IndicD2","")))))))),IF($B61="IndicB1",IF('Rel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competences'!U$16&lt;&gt;"","IndicD2",""))))))),IF($B61="IndicB2",IF(OR('Rel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competences'!U$16&lt;&gt;"","IndicD2","")))))),IF($B61="IndicB3",IF('Rel Sequencences competences'!U$12&lt;&gt;"","IndicB4",IF('Rel Sequencences competences'!U$13&lt;&gt;"","IndicC1",IF('Rel Sequencences competences'!U$14&lt;&gt;"","IndicC2",IF('Rel Sequencences competences'!U$15&lt;&gt;"","IndicD1",IF('Rel Sequencences competences'!U$16&lt;&gt;"","IndicD2",""))))),IF($B61="IndicB4",IF('Rel Sequencences competences'!U$13&lt;&gt;"","IndicC1",IF('Rel Sequencences competences'!U$14&lt;&gt;"","IndicC2",IF('Rel Sequencences competences'!U$15&lt;&gt;"","IndicD1",IF('Rel Sequencences competences'!U$16&lt;&gt;"","IndicD2","")))),IF($B61="IndicC1",IF('Rel Sequencences competences'!U$14&lt;&gt;"","IndicC2",IF('Rel Sequencences competences'!U$15&lt;&gt;"","IndicD1",IF('Rel Sequencences competences'!U$16&lt;&gt;"","IndicD2",""))),IF($B61="IndicC2",IF('Rel Sequencences competences'!U$15&lt;&gt;"","IndicD1",IF('Rel Sequencences competences'!U$16&lt;&gt;"","IndicD2","")),IF($B61="IndicD1",IF('Rel Sequencences competences'!U$16&lt;&gt;"","IndicD2",""),""))))))))))</f>
        <v/>
      </c>
      <c r="C66" s="618"/>
      <c r="D66" s="618"/>
      <c r="E66" s="618"/>
      <c r="F66" s="618"/>
      <c r="G66" s="618"/>
      <c r="H66" s="618"/>
      <c r="I66" s="618"/>
      <c r="J66" s="622"/>
    </row>
    <row r="67" spans="1:10" ht="12"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7" s="618"/>
      <c r="D67" s="618"/>
      <c r="E67" s="618"/>
      <c r="F67" s="618"/>
      <c r="G67" s="618"/>
      <c r="H67" s="618"/>
      <c r="I67" s="618"/>
      <c r="J67" s="622"/>
    </row>
    <row r="68" spans="1:10" ht="12"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8" s="618"/>
      <c r="D68" s="618"/>
      <c r="E68" s="618"/>
      <c r="F68" s="618"/>
      <c r="G68" s="618"/>
      <c r="H68" s="618"/>
      <c r="I68" s="618"/>
      <c r="J68" s="622"/>
    </row>
    <row r="69" spans="1:10" ht="12"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69" s="618"/>
      <c r="D69" s="618"/>
      <c r="E69" s="618"/>
      <c r="F69" s="618"/>
      <c r="G69" s="618"/>
      <c r="H69" s="618"/>
      <c r="I69" s="618"/>
      <c r="J69" s="622"/>
    </row>
    <row r="70" spans="1:10" ht="12"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0" s="618"/>
      <c r="D70" s="618"/>
      <c r="E70" s="618"/>
      <c r="F70" s="618"/>
      <c r="G70" s="618"/>
      <c r="H70" s="618"/>
      <c r="I70" s="618"/>
      <c r="J70" s="622"/>
    </row>
    <row r="71" spans="1:10" ht="12" customHeight="1">
      <c r="A71" s="636"/>
      <c r="B71" s="614" t="str">
        <f>IF($B66="IndicA1",IF(OR('Rel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competences'!U$16&lt;&gt;"","IndicD2","")))))))))),IF($B66="IndicA2",IF('Rel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competences'!U$16&lt;&gt;"","IndicD2",""))))))))),IF($B66="IndicA3",IF('Rel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competences'!U$16&lt;&gt;"","IndicD2","")))))))),IF($B66="IndicB1",IF('Rel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competences'!U$16&lt;&gt;"","IndicD2",""))))))),IF($B66="IndicB2",IF(OR('Rel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competences'!U$16&lt;&gt;"","IndicD2","")))))),IF($B66="IndicB3",IF('Rel Sequencences competences'!U$12&lt;&gt;"","IndicB4",IF('Rel Sequencences competences'!U$13&lt;&gt;"","IndicC1",IF('Rel Sequencences competences'!U$14&lt;&gt;"","IndicC2",IF('Rel Sequencences competences'!U$15&lt;&gt;"","IndicD1",IF('Rel Sequencences competences'!U$16&lt;&gt;"","IndicD2",""))))),IF($B66="IndicB4",IF('Rel Sequencences competences'!U$13&lt;&gt;"","IndicC1",IF('Rel Sequencences competences'!U$14&lt;&gt;"","IndicC2",IF('Rel Sequencences competences'!U$15&lt;&gt;"","IndicD1",IF('Rel Sequencences competences'!U$16&lt;&gt;"","IndicD2","")))),IF($B66="IndicC1",IF('Rel Sequencences competences'!U$14&lt;&gt;"","IndicC2",IF('Rel Sequencences competences'!U$15&lt;&gt;"","IndicD1",IF('Rel Sequencences competences'!U$16&lt;&gt;"","IndicD2",""))),IF($B66="IndicC2",IF('Rel Sequencences competences'!U$15&lt;&gt;"","IndicD1",IF('Rel Sequencences competences'!U$16&lt;&gt;"","IndicD2","")),IF($B66="IndicD1",IF('Rel Sequencences competences'!U$16&lt;&gt;"","IndicD2",""),""))))))))))</f>
        <v/>
      </c>
      <c r="C71" s="618"/>
      <c r="D71" s="618"/>
      <c r="E71" s="618"/>
      <c r="F71" s="618"/>
      <c r="G71" s="618"/>
      <c r="H71" s="618"/>
      <c r="I71" s="618"/>
      <c r="J71" s="622"/>
    </row>
    <row r="72" spans="1:10" ht="12"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2" s="618"/>
      <c r="D72" s="618"/>
      <c r="E72" s="618"/>
      <c r="F72" s="618"/>
      <c r="G72" s="618"/>
      <c r="H72" s="618"/>
      <c r="I72" s="618"/>
      <c r="J72" s="622"/>
    </row>
    <row r="73" spans="1:10" ht="12"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3" s="618"/>
      <c r="D73" s="618"/>
      <c r="E73" s="618"/>
      <c r="F73" s="618"/>
      <c r="G73" s="618"/>
      <c r="H73" s="618"/>
      <c r="I73" s="618"/>
      <c r="J73" s="622"/>
    </row>
    <row r="74" spans="1:10" ht="12"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4" s="618"/>
      <c r="D74" s="618"/>
      <c r="E74" s="618"/>
      <c r="F74" s="618"/>
      <c r="G74" s="618"/>
      <c r="H74" s="618"/>
      <c r="I74" s="618"/>
      <c r="J74" s="622"/>
    </row>
    <row r="75" spans="1:10" ht="12"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5" s="618"/>
      <c r="D75" s="618"/>
      <c r="E75" s="618"/>
      <c r="F75" s="618"/>
      <c r="G75" s="618"/>
      <c r="H75" s="618"/>
      <c r="I75" s="618"/>
      <c r="J75" s="622"/>
    </row>
    <row r="76" spans="1:10" ht="12" customHeight="1">
      <c r="A76" s="636"/>
      <c r="B76" s="614" t="str">
        <f>IF($B71="IndicA1",IF(OR('Rel Sequencences competences'!U$5&lt;&gt;"",'Rel Sequencences competences'!U$6&lt;&gt;""),"IndicA2",IF('Rel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competences'!U$16&lt;&gt;"","IndicD2","")))))))))),IF($B71="IndicA2",IF('Rel Sequencences competences'!U$7&lt;&gt;"","IndicA3",IF('Rel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competences'!U$16&lt;&gt;"","IndicD2",""))))))))),IF($B71="IndicA3",IF('Rel Sequencences competences'!U$8&lt;&gt;"","IndicB1",IF('Rel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competences'!U$16&lt;&gt;"","IndicD2","")))))))),IF($B71="IndicB1",IF('Rel Sequencences competences'!U$9&lt;&gt;"","IndicB2",IF(OR('Rel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competences'!U$16&lt;&gt;"","IndicD2",""))))))),IF($B71="IndicB2",IF(OR('Rel Sequencences competences'!U$10&lt;&gt;"",'Rel Sequencences competences'!U$11&lt;&gt;""),"IndicB3",IF('Rel Sequencences competences'!U$12&lt;&gt;"","IndicB4",IF('Rel Sequencences competences'!U$13&lt;&gt;"","IndicC1",IF('Rel Sequencences competences'!U$14&lt;&gt;"","IndicC2",IF('Rel Sequencences competences'!U$15&lt;&gt;"","IndicD1",IF('Rel Sequencences competences'!U$16&lt;&gt;"","IndicD2","")))))),IF($B71="IndicB3",IF('Rel Sequencences competences'!U$12&lt;&gt;"","IndicB4",IF('Rel Sequencences competences'!U$13&lt;&gt;"","IndicC1",IF('Rel Sequencences competences'!U$14&lt;&gt;"","IndicC2",IF('Rel Sequencences competences'!U$15&lt;&gt;"","IndicD1",IF('Rel Sequencences competences'!U$16&lt;&gt;"","IndicD2",""))))),IF($B71="IndicB4",IF('Rel Sequencences competences'!U$13&lt;&gt;"","IndicC1",IF('Rel Sequencences competences'!U$14&lt;&gt;"","IndicC2",IF('Rel Sequencences competences'!U$15&lt;&gt;"","IndicD1",IF('Rel Sequencences competences'!U$16&lt;&gt;"","IndicD2","")))),IF($B71="IndicC1",IF('Rel Sequencences competences'!U$14&lt;&gt;"","IndicC2",IF('Rel Sequencences competences'!U$15&lt;&gt;"","IndicD1",IF('Rel Sequencences competences'!U$16&lt;&gt;"","IndicD2",""))),IF($B71="IndicC2",IF('Rel Sequencences competences'!U$15&lt;&gt;"","IndicD1",IF('Rel Sequencences competences'!U$16&lt;&gt;"","IndicD2","")),IF($B71="IndicD1",IF('Rel Sequencences competences'!U$16&lt;&gt;"","IndicD2",""),""))))))))))</f>
        <v/>
      </c>
      <c r="C76" s="618"/>
      <c r="D76" s="618"/>
      <c r="E76" s="618"/>
      <c r="F76" s="618"/>
      <c r="G76" s="618"/>
      <c r="H76" s="618"/>
      <c r="I76" s="618"/>
      <c r="J76" s="622"/>
    </row>
    <row r="77" spans="1:10" ht="12"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7" s="618"/>
      <c r="D77" s="618"/>
      <c r="E77" s="618"/>
      <c r="F77" s="618"/>
      <c r="G77" s="618"/>
      <c r="H77" s="618"/>
      <c r="I77" s="618"/>
      <c r="J77" s="622"/>
    </row>
    <row r="78" spans="1:10" ht="12"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8" s="618"/>
      <c r="D78" s="618"/>
      <c r="E78" s="618"/>
      <c r="F78" s="618"/>
      <c r="G78" s="618"/>
      <c r="H78" s="618"/>
      <c r="I78" s="618"/>
      <c r="J78" s="622"/>
    </row>
    <row r="79" spans="1:10" ht="12"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79" s="618"/>
      <c r="D79" s="618"/>
      <c r="E79" s="618"/>
      <c r="F79" s="618"/>
      <c r="G79" s="618"/>
      <c r="H79" s="618"/>
      <c r="I79" s="618"/>
      <c r="J79" s="622"/>
    </row>
    <row r="80" spans="1:10" ht="12"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IndicA2</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492</v>
      </c>
      <c r="C83" s="610"/>
      <c r="D83" s="610"/>
      <c r="E83" s="611"/>
      <c r="F83" s="612" t="s">
        <v>499</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5" priority="2" operator="containsText" text="h">
      <formula>NOT(ISERROR(SEARCH("h",F4)))</formula>
    </cfRule>
  </conditionalFormatting>
  <conditionalFormatting sqref="F7:J8">
    <cfRule type="containsText" dxfId="4"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7:J17">
      <formula1>Eleve</formula1>
    </dataValidation>
    <dataValidation type="list" allowBlank="1" showInputMessage="1" showErrorMessage="1" sqref="B14:J14">
      <formula1>Activites</formula1>
    </dataValidation>
  </dataValidations>
  <pageMargins left="0.2" right="0.19" top="0.38" bottom="0.45" header="0.31496062992125984" footer="0.31496062992125984"/>
  <pageSetup paperSize="9" scale="62" orientation="portrait" horizontalDpi="4294967293" verticalDpi="0" r:id="rId1"/>
</worksheet>
</file>

<file path=xl/worksheets/sheet28.xml><?xml version="1.0" encoding="utf-8"?>
<worksheet xmlns="http://schemas.openxmlformats.org/spreadsheetml/2006/main" xmlns:r="http://schemas.openxmlformats.org/officeDocument/2006/relationships">
  <sheetPr>
    <tabColor theme="9" tint="-0.249977111117893"/>
    <pageSetUpPr fitToPage="1"/>
  </sheetPr>
  <dimension ref="A1:O83"/>
  <sheetViews>
    <sheetView zoomScale="115" zoomScaleNormal="115" workbookViewId="0">
      <selection activeCell="C17" sqref="C17"/>
    </sheetView>
  </sheetViews>
  <sheetFormatPr baseColWidth="10" defaultRowHeight="15"/>
  <cols>
    <col min="1" max="1" width="10.140625" customWidth="1"/>
    <col min="2" max="10" width="12.7109375" customWidth="1"/>
    <col min="11" max="11" width="6.7109375" customWidth="1"/>
    <col min="12" max="12" width="5.140625" customWidth="1"/>
    <col min="13" max="13" width="6.28515625" customWidth="1"/>
    <col min="14" max="14" width="5.5703125" customWidth="1"/>
  </cols>
  <sheetData>
    <row r="1" spans="1:15" ht="28.5" customHeight="1" thickBot="1">
      <c r="A1" s="644" t="s">
        <v>302</v>
      </c>
      <c r="B1" s="645"/>
      <c r="C1" s="311" t="str">
        <f>'Rel Connaissances Sequences '!U3</f>
        <v>SsiT-9</v>
      </c>
      <c r="D1" s="646" t="str">
        <f>'Rel Connaissances Sequences '!U1</f>
        <v>Comment contrôler la performance d'un système ?</v>
      </c>
      <c r="E1" s="647"/>
      <c r="F1" s="647"/>
      <c r="G1" s="647"/>
      <c r="H1" s="647"/>
      <c r="I1" s="647"/>
      <c r="J1" s="648"/>
      <c r="K1" s="549" t="s">
        <v>678</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399</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2</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8</v>
      </c>
      <c r="E6" s="229" t="s">
        <v>306</v>
      </c>
      <c r="F6" s="659"/>
      <c r="G6" s="660"/>
      <c r="H6" s="660"/>
      <c r="I6" s="660"/>
      <c r="J6" s="661"/>
      <c r="K6" s="552"/>
      <c r="L6" s="553"/>
      <c r="M6" s="553"/>
      <c r="N6" s="553"/>
      <c r="O6" s="554"/>
    </row>
    <row r="7" spans="1:15" ht="15" customHeight="1">
      <c r="A7" s="652"/>
      <c r="B7" s="571" t="s">
        <v>307</v>
      </c>
      <c r="C7" s="572"/>
      <c r="D7" s="231">
        <f>D5*D3</f>
        <v>8</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0</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Formules'!T2</f>
        <v xml:space="preserve">A2 Analyser le système
B2 Proposer ou justifier un modèle
</v>
      </c>
      <c r="C10" s="578"/>
      <c r="D10" s="578"/>
      <c r="E10" s="578"/>
      <c r="F10" s="578" t="str">
        <f>'Suivi de Formules'!T3</f>
        <v xml:space="preserve">B3 Résoudre et Simuler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66" customHeight="1" thickBot="1">
      <c r="A12" s="652"/>
      <c r="B12" s="666" t="str">
        <f>'Suivi de Formules'!T4</f>
        <v xml:space="preserve">Systèmes asservis
Chaîne d’énergie
Chaîne d’information
</v>
      </c>
      <c r="C12" s="667"/>
      <c r="D12" s="667"/>
      <c r="E12" s="667"/>
      <c r="F12" s="667" t="str">
        <f>'Suivi de Formules'!T5</f>
        <v xml:space="preserve">Ordre d’un système
</v>
      </c>
      <c r="G12" s="667"/>
      <c r="H12" s="667"/>
      <c r="I12" s="667"/>
      <c r="J12" s="668"/>
    </row>
    <row r="13" spans="1:15">
      <c r="A13" s="426"/>
      <c r="B13" s="638" t="s">
        <v>311</v>
      </c>
      <c r="C13" s="639"/>
      <c r="D13" s="639"/>
      <c r="E13" s="639"/>
      <c r="F13" s="639"/>
      <c r="G13" s="639"/>
      <c r="H13" s="639"/>
      <c r="I13" s="639"/>
      <c r="J13" s="640"/>
    </row>
    <row r="14" spans="1:15">
      <c r="A14" s="400"/>
      <c r="B14" s="503" t="s">
        <v>428</v>
      </c>
      <c r="C14" s="504" t="s">
        <v>429</v>
      </c>
      <c r="D14" s="504" t="s">
        <v>430</v>
      </c>
      <c r="E14" s="504" t="s">
        <v>437</v>
      </c>
      <c r="F14" s="332"/>
      <c r="G14" s="332"/>
      <c r="H14" s="332"/>
      <c r="I14" s="332"/>
      <c r="J14" s="431"/>
    </row>
    <row r="15" spans="1:15">
      <c r="A15" s="401" t="s">
        <v>312</v>
      </c>
      <c r="B15" s="503" t="s">
        <v>488</v>
      </c>
      <c r="C15" s="504" t="s">
        <v>488</v>
      </c>
      <c r="D15" s="504" t="s">
        <v>436</v>
      </c>
      <c r="E15" s="504" t="s">
        <v>478</v>
      </c>
      <c r="F15" s="332"/>
      <c r="G15" s="332"/>
      <c r="H15" s="332"/>
      <c r="I15" s="332"/>
      <c r="J15" s="431"/>
    </row>
    <row r="16" spans="1:15">
      <c r="A16" s="401" t="s">
        <v>313</v>
      </c>
      <c r="B16" s="503"/>
      <c r="C16" s="504"/>
      <c r="D16" s="504"/>
      <c r="E16" s="504"/>
      <c r="F16" s="332"/>
      <c r="G16" s="332"/>
      <c r="H16" s="332"/>
      <c r="I16" s="332"/>
      <c r="J16" s="431"/>
    </row>
    <row r="17" spans="1:10">
      <c r="A17" s="401" t="s">
        <v>314</v>
      </c>
      <c r="B17" s="503" t="s">
        <v>249</v>
      </c>
      <c r="C17" s="504" t="s">
        <v>434</v>
      </c>
      <c r="D17" s="504" t="s">
        <v>249</v>
      </c>
      <c r="E17" s="504" t="s">
        <v>249</v>
      </c>
      <c r="F17" s="332"/>
      <c r="G17" s="332"/>
      <c r="H17" s="332"/>
      <c r="I17" s="332"/>
      <c r="J17" s="431"/>
    </row>
    <row r="18" spans="1:10">
      <c r="A18" s="401" t="s">
        <v>315</v>
      </c>
      <c r="B18" s="503"/>
      <c r="C18" s="504"/>
      <c r="D18" s="504"/>
      <c r="E18" s="504"/>
      <c r="F18" s="332"/>
      <c r="G18" s="332"/>
      <c r="H18" s="332"/>
      <c r="I18" s="332"/>
      <c r="J18" s="431"/>
    </row>
    <row r="19" spans="1:10">
      <c r="A19" s="401" t="s">
        <v>316</v>
      </c>
      <c r="B19" s="503"/>
      <c r="C19" s="504"/>
      <c r="E19" s="389"/>
      <c r="F19" s="332"/>
      <c r="G19" s="332"/>
      <c r="H19" s="332"/>
      <c r="I19" s="332"/>
      <c r="J19" s="431"/>
    </row>
    <row r="20" spans="1:10" ht="36">
      <c r="A20" s="401" t="s">
        <v>317</v>
      </c>
      <c r="B20" s="503" t="s">
        <v>681</v>
      </c>
      <c r="C20" s="504" t="s">
        <v>679</v>
      </c>
      <c r="D20" s="504"/>
      <c r="E20" s="504" t="s">
        <v>680</v>
      </c>
      <c r="F20" s="332"/>
      <c r="G20" s="332"/>
      <c r="H20" s="332"/>
      <c r="I20" s="332"/>
      <c r="J20" s="431"/>
    </row>
    <row r="21" spans="1:10">
      <c r="A21" s="401" t="s">
        <v>318</v>
      </c>
      <c r="B21" s="503"/>
      <c r="C21" s="504"/>
      <c r="D21" s="504"/>
      <c r="E21" s="332"/>
      <c r="F21" s="332"/>
      <c r="G21" s="332"/>
      <c r="H21" s="332"/>
      <c r="I21" s="332"/>
      <c r="J21" s="431"/>
    </row>
    <row r="22" spans="1:10">
      <c r="A22" s="401" t="s">
        <v>319</v>
      </c>
      <c r="B22" s="399"/>
      <c r="C22" s="332"/>
      <c r="D22" s="332"/>
      <c r="E22" s="332"/>
      <c r="F22" s="332"/>
      <c r="G22" s="332"/>
      <c r="H22" s="332"/>
      <c r="I22" s="332"/>
      <c r="J22" s="431"/>
    </row>
    <row r="23" spans="1:10">
      <c r="A23" s="401" t="s">
        <v>320</v>
      </c>
      <c r="B23" s="399"/>
      <c r="C23" s="332"/>
      <c r="D23" s="332"/>
      <c r="E23" s="332"/>
      <c r="F23" s="332"/>
      <c r="G23" s="332"/>
      <c r="H23" s="332"/>
      <c r="I23" s="332"/>
      <c r="J23" s="431"/>
    </row>
    <row r="24" spans="1:10" ht="15.75" thickBot="1">
      <c r="A24" s="402" t="s">
        <v>321</v>
      </c>
      <c r="B24" s="432"/>
      <c r="C24" s="433"/>
      <c r="D24" s="433"/>
      <c r="E24" s="433"/>
      <c r="F24" s="433"/>
      <c r="G24" s="433"/>
      <c r="H24" s="433"/>
      <c r="I24" s="433"/>
      <c r="J24" s="434"/>
    </row>
    <row r="25" spans="1:10">
      <c r="A25" s="635"/>
      <c r="B25" s="664" t="s">
        <v>383</v>
      </c>
      <c r="C25" s="664"/>
      <c r="D25" s="664"/>
      <c r="E25" s="664"/>
      <c r="F25" s="664"/>
      <c r="G25" s="664"/>
      <c r="H25" s="664"/>
      <c r="I25" s="664"/>
      <c r="J25" s="665"/>
    </row>
    <row r="26" spans="1:10" ht="12" customHeight="1">
      <c r="A26" s="636"/>
      <c r="B26" s="614" t="str">
        <f>'Suivi de Formules'!T6</f>
        <v>IndicA2</v>
      </c>
      <c r="C26" s="616" t="s">
        <v>345</v>
      </c>
      <c r="D26" s="616"/>
      <c r="E26" s="616"/>
      <c r="F26" s="616"/>
      <c r="G26" s="616"/>
      <c r="H26" s="616"/>
      <c r="I26" s="616"/>
      <c r="J26" s="617"/>
    </row>
    <row r="27" spans="1:10" ht="12" customHeight="1">
      <c r="A27" s="636"/>
      <c r="B27" s="615"/>
      <c r="C27" s="616" t="s">
        <v>347</v>
      </c>
      <c r="D27" s="616"/>
      <c r="E27" s="616"/>
      <c r="F27" s="616"/>
      <c r="G27" s="616"/>
      <c r="H27" s="616"/>
      <c r="I27" s="616"/>
      <c r="J27" s="617"/>
    </row>
    <row r="28" spans="1:10" ht="12"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30" customHeight="1">
      <c r="A31" s="636"/>
      <c r="B31" s="614" t="str">
        <f>IF($B26="IndicA1",IF(OR('Rel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competences'!V$16&lt;&gt;"","IndicD2","")))))),IF($B26="IndicB3",IF('Rel Sequencences competences'!V$12&lt;&gt;"","IndicB4",IF('Rel Sequencences competences'!V$13&lt;&gt;"","IndicC1",IF('Rel Sequencences competences'!V$14&lt;&gt;"","IndicC2",IF('Rel Sequencences competences'!V$15&lt;&gt;"","IndicD1",IF('Rel Sequencences competences'!V$16&lt;&gt;"","IndicD2",""))))),IF($B26="IndicB4",IF('Rel Sequencences competences'!V$13&lt;&gt;"","IndicC1",IF('Rel Sequencences competences'!V$14&lt;&gt;"","IndicC2",IF('Rel Sequencences competences'!V$15&lt;&gt;"","IndicD1",IF('Rel Sequencences competences'!V$16&lt;&gt;"","IndicD2","")))),IF($B26="IndicC1",IF('Rel Sequencences competences'!V$14&lt;&gt;"","IndicC2",IF('Rel Sequencences competences'!V$15&lt;&gt;"","IndicD1",IF('Rel Sequencences competences'!V$16&lt;&gt;"","IndicD2",""))),IF($B26="IndicC2",IF('Rel Sequencences competences'!V$15&lt;&gt;"","IndicD1",IF('Rel Sequencences competences'!V$16&lt;&gt;"","IndicD2","")),IF($B26="IndicD1",IF('Rel Sequencences competences'!V$16&lt;&gt;"","IndicD2",""),""))))))))))</f>
        <v>IndicB2</v>
      </c>
      <c r="C31" s="616" t="s">
        <v>360</v>
      </c>
      <c r="D31" s="616"/>
      <c r="E31" s="616"/>
      <c r="F31" s="616"/>
      <c r="G31" s="616"/>
      <c r="H31" s="616"/>
      <c r="I31" s="616"/>
      <c r="J31" s="617"/>
    </row>
    <row r="32" spans="1:10" ht="24.75"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24.75" customHeight="1">
      <c r="A36" s="636"/>
      <c r="B36" s="614" t="str">
        <f>IF($B31="IndicA1",IF(OR('Rel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competences'!V$16&lt;&gt;"","IndicD2","")))))))))),IF($B31="IndicA2",IF('Rel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competences'!V$16&lt;&gt;"","IndicD2",""))))))))),IF($B31="IndicA3",IF('Rel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competences'!V$16&lt;&gt;"","IndicD2","")))))))),IF($B31="IndicB1",IF('Rel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competences'!V$16&lt;&gt;"","IndicD2",""))))))),IF($B31="IndicB2",IF(OR('Rel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competences'!V$16&lt;&gt;"","IndicD2","")))))),IF($B31="IndicB3",IF('Rel Sequencences competences'!V$12&lt;&gt;"","IndicB4",IF('Rel Sequencences competences'!V$13&lt;&gt;"","IndicC1",IF('Rel Sequencences competences'!V$14&lt;&gt;"","IndicC2",IF('Rel Sequencences competences'!V$15&lt;&gt;"","IndicD1",IF('Rel Sequencences competences'!V$16&lt;&gt;"","IndicD2",""))))),IF($B31="IndicB4",IF('Rel Sequencences competences'!V$13&lt;&gt;"","IndicC1",IF('Rel Sequencences competences'!V$14&lt;&gt;"","IndicC2",IF('Rel Sequencences competences'!V$15&lt;&gt;"","IndicD1",IF('Rel Sequencences competences'!V$16&lt;&gt;"","IndicD2","")))),IF($B31="IndicC1",IF('Rel Sequencences competences'!V$14&lt;&gt;"","IndicC2",IF('Rel Sequencences competences'!V$15&lt;&gt;"","IndicD1",IF('Rel Sequencences competences'!V$16&lt;&gt;"","IndicD2",""))),IF($B31="IndicC2",IF('Rel Sequencences competences'!V$15&lt;&gt;"","IndicD1",IF('Rel Sequencences competences'!V$16&lt;&gt;"","IndicD2","")),IF($B31="IndicD1",IF('Rel Sequencences competences'!V$16&lt;&gt;"","IndicD2",""),""))))))))))</f>
        <v>IndicB3</v>
      </c>
      <c r="C36" s="616" t="s">
        <v>516</v>
      </c>
      <c r="D36" s="616"/>
      <c r="E36" s="616"/>
      <c r="F36" s="616"/>
      <c r="G36" s="616"/>
      <c r="H36" s="616"/>
      <c r="I36" s="616"/>
      <c r="J36" s="617"/>
    </row>
    <row r="37" spans="1:10" ht="12"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thickBo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12" hidden="1" customHeight="1">
      <c r="A41" s="636"/>
      <c r="B41" s="614" t="str">
        <f>IF($B36="IndicA1",IF(OR('Rel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competences'!V$16&lt;&gt;"","IndicD2","")))))),IF($B36="IndicB3",IF('Rel Sequencences competences'!V$12&lt;&gt;"","IndicB4",IF('Rel Sequencences competences'!V$13&lt;&gt;"","IndicC1",IF('Rel Sequencences competences'!V$14&lt;&gt;"","IndicC2",IF('Rel Sequencences competences'!V$15&lt;&gt;"","IndicD1",IF('Rel Sequencences competences'!V$16&lt;&gt;"","IndicD2",""))))),IF($B36="IndicB4",IF('Rel Sequencences competences'!V$13&lt;&gt;"","IndicC1",IF('Rel Sequencences competences'!V$14&lt;&gt;"","IndicC2",IF('Rel Sequencences competences'!V$15&lt;&gt;"","IndicD1",IF('Rel Sequencences competences'!V$16&lt;&gt;"","IndicD2","")))),IF($B36="IndicC1",IF('Rel Sequencences competences'!V$14&lt;&gt;"","IndicC2",IF('Rel Sequencences competences'!V$15&lt;&gt;"","IndicD1",IF('Rel Sequencences competences'!V$16&lt;&gt;"","IndicD2",""))),IF($B36="IndicC2",IF('Rel Sequencences competences'!V$15&lt;&gt;"","IndicD1",IF('Rel Sequencences competences'!V$16&lt;&gt;"","IndicD2","")),IF($B36="IndicD1",IF('Rel Sequencences competences'!V$16&lt;&gt;"","IndicD2",""),""))))))))))</f>
        <v/>
      </c>
      <c r="C41" s="616"/>
      <c r="D41" s="616"/>
      <c r="E41" s="616"/>
      <c r="F41" s="616"/>
      <c r="G41" s="616"/>
      <c r="H41" s="616"/>
      <c r="I41" s="616"/>
      <c r="J41" s="617"/>
    </row>
    <row r="42" spans="1:10" ht="12" hidden="1"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hidden="1"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hidden="1"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hidden="1"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hidden="1" customHeight="1">
      <c r="A46" s="636"/>
      <c r="B46" s="614" t="str">
        <f>IF($B41="IndicA1",IF(OR('Rel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competences'!V$16&lt;&gt;"","IndicD2","")))))))))),IF($B41="IndicA2",IF('Rel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competences'!V$16&lt;&gt;"","IndicD2",""))))))))),IF($B41="IndicA3",IF('Rel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competences'!V$16&lt;&gt;"","IndicD2","")))))))),IF($B41="IndicB1",IF('Rel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competences'!V$16&lt;&gt;"","IndicD2",""))))))),IF($B41="IndicB2",IF(OR('Rel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competences'!V$16&lt;&gt;"","IndicD2","")))))),IF($B41="IndicB3",IF('Rel Sequencences competences'!V$12&lt;&gt;"","IndicB4",IF('Rel Sequencences competences'!V$13&lt;&gt;"","IndicC1",IF('Rel Sequencences competences'!V$14&lt;&gt;"","IndicC2",IF('Rel Sequencences competences'!V$15&lt;&gt;"","IndicD1",IF('Rel Sequencences competences'!V$16&lt;&gt;"","IndicD2",""))))),IF($B41="IndicB4",IF('Rel Sequencences competences'!V$13&lt;&gt;"","IndicC1",IF('Rel Sequencences competences'!V$14&lt;&gt;"","IndicC2",IF('Rel Sequencences competences'!V$15&lt;&gt;"","IndicD1",IF('Rel Sequencences competences'!V$16&lt;&gt;"","IndicD2","")))),IF($B41="IndicC1",IF('Rel Sequencences competences'!V$14&lt;&gt;"","IndicC2",IF('Rel Sequencences competences'!V$15&lt;&gt;"","IndicD1",IF('Rel Sequencences competences'!V$16&lt;&gt;"","IndicD2",""))),IF($B41="IndicC2",IF('Rel Sequencences competences'!V$15&lt;&gt;"","IndicD1",IF('Rel Sequencences competences'!V$16&lt;&gt;"","IndicD2","")),IF($B41="IndicD1",IF('Rel Sequencences competences'!V$16&lt;&gt;"","IndicD2",""),""))))))))))</f>
        <v/>
      </c>
      <c r="C46" s="616"/>
      <c r="D46" s="616"/>
      <c r="E46" s="616"/>
      <c r="F46" s="616"/>
      <c r="G46" s="616"/>
      <c r="H46" s="616"/>
      <c r="I46" s="616"/>
      <c r="J46" s="617"/>
    </row>
    <row r="47" spans="1:10" ht="12" hidden="1"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hidden="1"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hidden="1"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hidden="1" customHeigh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27" hidden="1" customHeight="1">
      <c r="A51" s="636"/>
      <c r="B51" s="614" t="str">
        <f>IF($B46="IndicA1",IF(OR('Rel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competences'!V$16&lt;&gt;"","IndicD2","")))))),IF($B46="IndicB3",IF('Rel Sequencences competences'!V$12&lt;&gt;"","IndicB4",IF('Rel Sequencences competences'!V$13&lt;&gt;"","IndicC1",IF('Rel Sequencences competences'!V$14&lt;&gt;"","IndicC2",IF('Rel Sequencences competences'!V$15&lt;&gt;"","IndicD1",IF('Rel Sequencences competences'!V$16&lt;&gt;"","IndicD2",""))))),IF($B46="IndicB4",IF('Rel Sequencences competences'!V$13&lt;&gt;"","IndicC1",IF('Rel Sequencences competences'!V$14&lt;&gt;"","IndicC2",IF('Rel Sequencences competences'!V$15&lt;&gt;"","IndicD1",IF('Rel Sequencences competences'!V$16&lt;&gt;"","IndicD2","")))),IF($B46="IndicC1",IF('Rel Sequencences competences'!V$14&lt;&gt;"","IndicC2",IF('Rel Sequencences competences'!V$15&lt;&gt;"","IndicD1",IF('Rel Sequencences competences'!V$16&lt;&gt;"","IndicD2",""))),IF($B46="IndicC2",IF('Rel Sequencences competences'!V$15&lt;&gt;"","IndicD1",IF('Rel Sequencences competences'!V$16&lt;&gt;"","IndicD2","")),IF($B46="IndicD1",IF('Rel Sequencences competences'!V$16&lt;&gt;"","IndicD2",""),""))))))))))</f>
        <v/>
      </c>
      <c r="C51" s="616"/>
      <c r="D51" s="616"/>
      <c r="E51" s="616"/>
      <c r="F51" s="616"/>
      <c r="G51" s="616"/>
      <c r="H51" s="616"/>
      <c r="I51" s="616"/>
      <c r="J51" s="617"/>
    </row>
    <row r="52" spans="1:10" ht="12" hidden="1"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2" hidden="1" customHeight="1">
      <c r="A56" s="636"/>
      <c r="B56" s="614" t="str">
        <f>IF($B51="IndicA1",IF(OR('Rel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competences'!V$16&lt;&gt;"","IndicD2","")))))))))),IF($B51="IndicA2",IF('Rel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competences'!V$16&lt;&gt;"","IndicD2",""))))))))),IF($B51="IndicA3",IF('Rel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competences'!V$16&lt;&gt;"","IndicD2","")))))))),IF($B51="IndicB1",IF('Rel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competences'!V$16&lt;&gt;"","IndicD2",""))))))),IF($B51="IndicB2",IF(OR('Rel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competences'!V$16&lt;&gt;"","IndicD2","")))))),IF($B51="IndicB3",IF('Rel Sequencences competences'!V$12&lt;&gt;"","IndicB4",IF('Rel Sequencences competences'!V$13&lt;&gt;"","IndicC1",IF('Rel Sequencences competences'!V$14&lt;&gt;"","IndicC2",IF('Rel Sequencences competences'!V$15&lt;&gt;"","IndicD1",IF('Rel Sequencences competences'!V$16&lt;&gt;"","IndicD2",""))))),IF($B51="IndicB4",IF('Rel Sequencences competences'!V$13&lt;&gt;"","IndicC1",IF('Rel Sequencences competences'!V$14&lt;&gt;"","IndicC2",IF('Rel Sequencences competences'!V$15&lt;&gt;"","IndicD1",IF('Rel Sequencences competences'!V$16&lt;&gt;"","IndicD2","")))),IF($B51="IndicC1",IF('Rel Sequencences competences'!V$14&lt;&gt;"","IndicC2",IF('Rel Sequencences competences'!V$15&lt;&gt;"","IndicD1",IF('Rel Sequencences competences'!V$16&lt;&gt;"","IndicD2",""))),IF($B51="IndicC2",IF('Rel Sequencences competences'!V$15&lt;&gt;"","IndicD1",IF('Rel Sequencences competences'!V$16&lt;&gt;"","IndicD2","")),IF($B51="IndicD1",IF('Rel Sequencences competences'!V$16&lt;&gt;"","IndicD2",""),""))))))))))</f>
        <v/>
      </c>
      <c r="C56" s="616"/>
      <c r="D56" s="616"/>
      <c r="E56" s="616"/>
      <c r="F56" s="616"/>
      <c r="G56" s="616"/>
      <c r="H56" s="616"/>
      <c r="I56" s="616"/>
      <c r="J56" s="617"/>
    </row>
    <row r="57" spans="1:10" ht="27" hidden="1"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36"/>
      <c r="B61" s="614" t="str">
        <f>IF($B56="IndicA1",IF(OR('Rel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competences'!V$16&lt;&gt;"","IndicD2","")))))),IF($B56="IndicB3",IF('Rel Sequencences competences'!V$12&lt;&gt;"","IndicB4",IF('Rel Sequencences competences'!V$13&lt;&gt;"","IndicC1",IF('Rel Sequencences competences'!V$14&lt;&gt;"","IndicC2",IF('Rel Sequencences competences'!V$15&lt;&gt;"","IndicD1",IF('Rel Sequencences competences'!V$16&lt;&gt;"","IndicD2",""))))),IF($B56="IndicB4",IF('Rel Sequencences competences'!V$13&lt;&gt;"","IndicC1",IF('Rel Sequencences competences'!V$14&lt;&gt;"","IndicC2",IF('Rel Sequencences competences'!V$15&lt;&gt;"","IndicD1",IF('Rel Sequencences competences'!V$16&lt;&gt;"","IndicD2","")))),IF($B56="IndicC1",IF('Rel Sequencences competences'!V$14&lt;&gt;"","IndicC2",IF('Rel Sequencences competences'!V$15&lt;&gt;"","IndicD1",IF('Rel Sequencences competences'!V$16&lt;&gt;"","IndicD2",""))),IF($B56="IndicC2",IF('Rel Sequencences competences'!V$15&lt;&gt;"","IndicD1",IF('Rel Sequencences competences'!V$16&lt;&gt;"","IndicD2","")),IF($B56="IndicD1",IF('Rel Sequencences competences'!V$16&lt;&gt;"","IndicD2",""),""))))))))))</f>
        <v/>
      </c>
      <c r="C61" s="618"/>
      <c r="D61" s="618"/>
      <c r="E61" s="618"/>
      <c r="F61" s="618"/>
      <c r="G61" s="618"/>
      <c r="H61" s="618"/>
      <c r="I61" s="618"/>
      <c r="J61" s="622"/>
    </row>
    <row r="62" spans="1:10" ht="12" hidden="1"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36"/>
      <c r="B66" s="614" t="str">
        <f>IF($B61="IndicA1",IF(OR('Rel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competences'!V$16&lt;&gt;"","IndicD2","")))))))))),IF($B61="IndicA2",IF('Rel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competences'!V$16&lt;&gt;"","IndicD2",""))))))))),IF($B61="IndicA3",IF('Rel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competences'!V$16&lt;&gt;"","IndicD2","")))))))),IF($B61="IndicB1",IF('Rel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competences'!V$16&lt;&gt;"","IndicD2",""))))))),IF($B61="IndicB2",IF(OR('Rel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competences'!V$16&lt;&gt;"","IndicD2","")))))),IF($B61="IndicB3",IF('Rel Sequencences competences'!V$12&lt;&gt;"","IndicB4",IF('Rel Sequencences competences'!V$13&lt;&gt;"","IndicC1",IF('Rel Sequencences competences'!V$14&lt;&gt;"","IndicC2",IF('Rel Sequencences competences'!V$15&lt;&gt;"","IndicD1",IF('Rel Sequencences competences'!V$16&lt;&gt;"","IndicD2",""))))),IF($B61="IndicB4",IF('Rel Sequencences competences'!V$13&lt;&gt;"","IndicC1",IF('Rel Sequencences competences'!V$14&lt;&gt;"","IndicC2",IF('Rel Sequencences competences'!V$15&lt;&gt;"","IndicD1",IF('Rel Sequencences competences'!V$16&lt;&gt;"","IndicD2","")))),IF($B61="IndicC1",IF('Rel Sequencences competences'!V$14&lt;&gt;"","IndicC2",IF('Rel Sequencences competences'!V$15&lt;&gt;"","IndicD1",IF('Rel Sequencences competences'!V$16&lt;&gt;"","IndicD2",""))),IF($B61="IndicC2",IF('Rel Sequencences competences'!V$15&lt;&gt;"","IndicD1",IF('Rel Sequencences competences'!V$16&lt;&gt;"","IndicD2","")),IF($B61="IndicD1",IF('Rel Sequencences competences'!V$16&lt;&gt;"","IndicD2",""),""))))))))))</f>
        <v/>
      </c>
      <c r="C66" s="618"/>
      <c r="D66" s="618"/>
      <c r="E66" s="618"/>
      <c r="F66" s="618"/>
      <c r="G66" s="618"/>
      <c r="H66" s="618"/>
      <c r="I66" s="618"/>
      <c r="J66" s="622"/>
    </row>
    <row r="67" spans="1:10" ht="12" hidden="1"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36"/>
      <c r="B71" s="614" t="str">
        <f>IF($B66="IndicA1",IF(OR('Rel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competences'!V$16&lt;&gt;"","IndicD2","")))))))))),IF($B66="IndicA2",IF('Rel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competences'!V$16&lt;&gt;"","IndicD2",""))))))))),IF($B66="IndicA3",IF('Rel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competences'!V$16&lt;&gt;"","IndicD2","")))))))),IF($B66="IndicB1",IF('Rel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competences'!V$16&lt;&gt;"","IndicD2",""))))))),IF($B66="IndicB2",IF(OR('Rel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competences'!V$16&lt;&gt;"","IndicD2","")))))),IF($B66="IndicB3",IF('Rel Sequencences competences'!V$12&lt;&gt;"","IndicB4",IF('Rel Sequencences competences'!V$13&lt;&gt;"","IndicC1",IF('Rel Sequencences competences'!V$14&lt;&gt;"","IndicC2",IF('Rel Sequencences competences'!V$15&lt;&gt;"","IndicD1",IF('Rel Sequencences competences'!V$16&lt;&gt;"","IndicD2",""))))),IF($B66="IndicB4",IF('Rel Sequencences competences'!V$13&lt;&gt;"","IndicC1",IF('Rel Sequencences competences'!V$14&lt;&gt;"","IndicC2",IF('Rel Sequencences competences'!V$15&lt;&gt;"","IndicD1",IF('Rel Sequencences competences'!V$16&lt;&gt;"","IndicD2","")))),IF($B66="IndicC1",IF('Rel Sequencences competences'!V$14&lt;&gt;"","IndicC2",IF('Rel Sequencences competences'!V$15&lt;&gt;"","IndicD1",IF('Rel Sequencences competences'!V$16&lt;&gt;"","IndicD2",""))),IF($B66="IndicC2",IF('Rel Sequencences competences'!V$15&lt;&gt;"","IndicD1",IF('Rel Sequencences competences'!V$16&lt;&gt;"","IndicD2","")),IF($B66="IndicD1",IF('Rel Sequencences competences'!V$16&lt;&gt;"","IndicD2",""),""))))))))))</f>
        <v/>
      </c>
      <c r="C71" s="618"/>
      <c r="D71" s="618"/>
      <c r="E71" s="618"/>
      <c r="F71" s="618"/>
      <c r="G71" s="618"/>
      <c r="H71" s="618"/>
      <c r="I71" s="618"/>
      <c r="J71" s="622"/>
    </row>
    <row r="72" spans="1:10" ht="12" hidden="1"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36"/>
      <c r="B76" s="614" t="str">
        <f>IF($B71="IndicA1",IF(OR('Rel Sequencences competences'!V$5&lt;&gt;"",'Rel Sequencences competences'!V$6&lt;&gt;""),"IndicA2",IF('Rel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competences'!V$16&lt;&gt;"","IndicD2","")))))))))),IF($B71="IndicA2",IF('Rel Sequencences competences'!V$7&lt;&gt;"","IndicA3",IF('Rel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competences'!V$16&lt;&gt;"","IndicD2",""))))))))),IF($B71="IndicA3",IF('Rel Sequencences competences'!V$8&lt;&gt;"","IndicB1",IF('Rel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competences'!V$16&lt;&gt;"","IndicD2","")))))))),IF($B71="IndicB1",IF('Rel Sequencences competences'!V$9&lt;&gt;"","IndicB2",IF(OR('Rel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competences'!V$16&lt;&gt;"","IndicD2",""))))))),IF($B71="IndicB2",IF(OR('Rel Sequencences competences'!V$10&lt;&gt;"",'Rel Sequencences competences'!V$11&lt;&gt;""),"IndicB3",IF('Rel Sequencences competences'!V$12&lt;&gt;"","IndicB4",IF('Rel Sequencences competences'!V$13&lt;&gt;"","IndicC1",IF('Rel Sequencences competences'!V$14&lt;&gt;"","IndicC2",IF('Rel Sequencences competences'!V$15&lt;&gt;"","IndicD1",IF('Rel Sequencences competences'!V$16&lt;&gt;"","IndicD2","")))))),IF($B71="IndicB3",IF('Rel Sequencences competences'!V$12&lt;&gt;"","IndicB4",IF('Rel Sequencences competences'!V$13&lt;&gt;"","IndicC1",IF('Rel Sequencences competences'!V$14&lt;&gt;"","IndicC2",IF('Rel Sequencences competences'!V$15&lt;&gt;"","IndicD1",IF('Rel Sequencences competences'!V$16&lt;&gt;"","IndicD2",""))))),IF($B71="IndicB4",IF('Rel Sequencences competences'!V$13&lt;&gt;"","IndicC1",IF('Rel Sequencences competences'!V$14&lt;&gt;"","IndicC2",IF('Rel Sequencences competences'!V$15&lt;&gt;"","IndicD1",IF('Rel Sequencences competences'!V$16&lt;&gt;"","IndicD2","")))),IF($B71="IndicC1",IF('Rel Sequencences competences'!V$14&lt;&gt;"","IndicC2",IF('Rel Sequencences competences'!V$15&lt;&gt;"","IndicD1",IF('Rel Sequencences competences'!V$16&lt;&gt;"","IndicD2",""))),IF($B71="IndicC2",IF('Rel Sequencences competences'!V$15&lt;&gt;"","IndicD1",IF('Rel Sequencences competences'!V$16&lt;&gt;"","IndicD2","")),IF($B71="IndicD1",IF('Rel Sequencences competences'!V$16&lt;&gt;"","IndicD2",""),""))))))))))</f>
        <v/>
      </c>
      <c r="C76" s="618"/>
      <c r="D76" s="618"/>
      <c r="E76" s="618"/>
      <c r="F76" s="618"/>
      <c r="G76" s="618"/>
      <c r="H76" s="618"/>
      <c r="I76" s="618"/>
      <c r="J76" s="622"/>
    </row>
    <row r="77" spans="1:10" ht="12" hidden="1"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492</v>
      </c>
      <c r="C83" s="610"/>
      <c r="D83" s="610"/>
      <c r="E83" s="611"/>
      <c r="F83" s="612" t="s">
        <v>503</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3" priority="2" operator="containsText" text="h">
      <formula>NOT(ISERROR(SEARCH("h",F4)))</formula>
    </cfRule>
  </conditionalFormatting>
  <conditionalFormatting sqref="F7:J8">
    <cfRule type="containsText" dxfId="2" priority="1" operator="containsText" text="h">
      <formula>NOT(ISERROR(SEARCH("h",F7)))</formula>
    </cfRule>
  </conditionalFormatting>
  <dataValidations count="16">
    <dataValidation type="list" allowBlank="1" showInputMessage="1" showErrorMessage="1" sqref="C26:J30">
      <formula1>INDIRECT($B$26)</formula1>
    </dataValidation>
    <dataValidation type="list" allowBlank="1" showInputMessage="1" showErrorMessage="1" sqref="C31:J35">
      <formula1>INDIRECT($B$31)</formula1>
    </dataValidation>
    <dataValidation type="list" allowBlank="1" showInputMessage="1" showErrorMessage="1" sqref="C36:J40">
      <formula1>INDIRECT($B$36)</formula1>
    </dataValidation>
    <dataValidation type="list" allowBlank="1" showInputMessage="1" showErrorMessage="1" sqref="C41:J45">
      <formula1>INDIRECT($B$41)</formula1>
    </dataValidation>
    <dataValidation type="list" allowBlank="1" showInputMessage="1" showErrorMessage="1" sqref="C46:J50">
      <formula1>INDIRECT($B$46)</formula1>
    </dataValidation>
    <dataValidation type="list" allowBlank="1" showInputMessage="1" showErrorMessage="1" sqref="C51:J55">
      <formula1>INDIRECT($B$51)</formula1>
    </dataValidation>
    <dataValidation type="list" allowBlank="1" showInputMessage="1" showErrorMessage="1" sqref="C56:J60">
      <formula1>INDIRECT($B$56)</formula1>
    </dataValidation>
    <dataValidation type="list" allowBlank="1" showInputMessage="1" showErrorMessage="1" sqref="C76:J80">
      <formula1>INDIRECT($B$76)</formula1>
    </dataValidation>
    <dataValidation type="list" allowBlank="1" showInputMessage="1" showErrorMessage="1" sqref="C71:J75">
      <formula1>INDIRECT($B$71)</formula1>
    </dataValidation>
    <dataValidation type="list" allowBlank="1" showInputMessage="1" showErrorMessage="1" sqref="C66:J70">
      <formula1>INDIRECT($B$66)</formula1>
    </dataValidation>
    <dataValidation type="list" allowBlank="1" showInputMessage="1" showErrorMessage="1" sqref="C61:J65">
      <formula1>INDIRECT($B$61)</formula1>
    </dataValidation>
    <dataValidation type="list" allowBlank="1" showInputMessage="1" showErrorMessage="1" sqref="D4:E4">
      <formula1>OUINON</formula1>
    </dataValidation>
    <dataValidation type="list" allowBlank="1" showInputMessage="1" showErrorMessage="1" sqref="F17:J17">
      <formula1>Eleve</formula1>
    </dataValidation>
    <dataValidation type="list" allowBlank="1" showInputMessage="1" showErrorMessage="1" sqref="F14:J14">
      <formula1>Activites</formula1>
    </dataValidation>
    <dataValidation type="list" allowBlank="1" showInputMessage="1" showErrorMessage="1" sqref="B17:E17">
      <formula1>Eleve</formula1>
      <formula2>0</formula2>
    </dataValidation>
    <dataValidation type="list" allowBlank="1" showInputMessage="1" showErrorMessage="1" sqref="B14:E14">
      <formula1>Activites</formula1>
      <formula2>0</formula2>
    </dataValidation>
  </dataValidations>
  <pageMargins left="0.2" right="0.19" top="0.74803149606299213" bottom="0.74803149606299213" header="0.31496062992125984" footer="0.31496062992125984"/>
  <pageSetup paperSize="9" scale="62" orientation="portrait" horizontalDpi="4294967293" verticalDpi="0" r:id="rId1"/>
</worksheet>
</file>

<file path=xl/worksheets/sheet29.xml><?xml version="1.0" encoding="utf-8"?>
<worksheet xmlns="http://schemas.openxmlformats.org/spreadsheetml/2006/main" xmlns:r="http://schemas.openxmlformats.org/officeDocument/2006/relationships">
  <sheetPr>
    <tabColor theme="9" tint="-0.249977111117893"/>
    <pageSetUpPr fitToPage="1"/>
  </sheetPr>
  <dimension ref="A1:O83"/>
  <sheetViews>
    <sheetView tabSelected="1" topLeftCell="A13" zoomScale="115" zoomScaleNormal="115" workbookViewId="0">
      <selection activeCell="J20" sqref="J20"/>
    </sheetView>
  </sheetViews>
  <sheetFormatPr baseColWidth="10" defaultRowHeight="15"/>
  <cols>
    <col min="1" max="1" width="10.140625" customWidth="1"/>
    <col min="2" max="10" width="12.7109375" customWidth="1"/>
    <col min="11" max="11" width="5.5703125" customWidth="1"/>
    <col min="12" max="12" width="5.42578125" customWidth="1"/>
    <col min="13" max="13" width="9.85546875" customWidth="1"/>
    <col min="14" max="14" width="7.28515625" customWidth="1"/>
    <col min="15" max="15" width="7.5703125" customWidth="1"/>
  </cols>
  <sheetData>
    <row r="1" spans="1:15" ht="28.5" customHeight="1" thickBot="1">
      <c r="A1" s="644" t="s">
        <v>302</v>
      </c>
      <c r="B1" s="645"/>
      <c r="C1" s="311" t="str">
        <f>'Rel Connaissances Sequences '!V3</f>
        <v>SsiT-10</v>
      </c>
      <c r="D1" s="646" t="str">
        <f>'Rel Connaissances Sequences '!V1</f>
        <v>Peut on réaliser un modèle prédictif ?</v>
      </c>
      <c r="E1" s="647"/>
      <c r="F1" s="647"/>
      <c r="G1" s="647"/>
      <c r="H1" s="647"/>
      <c r="I1" s="647"/>
      <c r="J1" s="648"/>
      <c r="K1" s="549" t="s">
        <v>695</v>
      </c>
      <c r="L1" s="550"/>
      <c r="M1" s="550"/>
      <c r="N1" s="550"/>
      <c r="O1" s="551"/>
    </row>
    <row r="2" spans="1:15" ht="15" customHeight="1">
      <c r="A2" s="649" t="s">
        <v>441</v>
      </c>
      <c r="B2" s="567" t="s">
        <v>397</v>
      </c>
      <c r="C2" s="568"/>
      <c r="D2" s="307">
        <v>4</v>
      </c>
      <c r="E2" s="317" t="s">
        <v>306</v>
      </c>
      <c r="F2" s="653" t="str">
        <f>'Organisation Hebdo'!A12</f>
        <v>Lu</v>
      </c>
      <c r="G2" s="655" t="str">
        <f>'Organisation Hebdo'!B12</f>
        <v>Ma</v>
      </c>
      <c r="H2" s="655" t="str">
        <f>'Organisation Hebdo'!C12</f>
        <v>Me</v>
      </c>
      <c r="I2" s="655" t="str">
        <f>'Organisation Hebdo'!D12</f>
        <v>Je</v>
      </c>
      <c r="J2" s="657" t="str">
        <f>'Organisation Hebdo'!E12</f>
        <v>Ve</v>
      </c>
      <c r="K2" s="552"/>
      <c r="L2" s="553"/>
      <c r="M2" s="553"/>
      <c r="N2" s="553"/>
      <c r="O2" s="554"/>
    </row>
    <row r="3" spans="1:15" ht="15" customHeight="1">
      <c r="A3" s="650"/>
      <c r="B3" s="585" t="s">
        <v>398</v>
      </c>
      <c r="C3" s="586"/>
      <c r="D3" s="305">
        <v>4</v>
      </c>
      <c r="E3" s="318" t="s">
        <v>306</v>
      </c>
      <c r="F3" s="654"/>
      <c r="G3" s="656"/>
      <c r="H3" s="656"/>
      <c r="I3" s="656"/>
      <c r="J3" s="658"/>
      <c r="K3" s="552"/>
      <c r="L3" s="553"/>
      <c r="M3" s="553"/>
      <c r="N3" s="553"/>
      <c r="O3" s="554"/>
    </row>
    <row r="4" spans="1:15" ht="15" customHeight="1">
      <c r="A4" s="650"/>
      <c r="B4" s="585" t="s">
        <v>438</v>
      </c>
      <c r="C4" s="586"/>
      <c r="D4" s="630" t="s">
        <v>399</v>
      </c>
      <c r="E4" s="630"/>
      <c r="F4" s="290" t="str">
        <f>IF('Organisation Hebdo'!A13&lt;&gt;"",'Organisation Hebdo'!A13,"")</f>
        <v/>
      </c>
      <c r="G4" s="291" t="str">
        <f>IF('Organisation Hebdo'!B13&lt;&gt;"",'Organisation Hebdo'!B13,"")</f>
        <v/>
      </c>
      <c r="H4" s="291" t="str">
        <f>IF('Organisation Hebdo'!C13&lt;&gt;"",'Organisation Hebdo'!C13,"")</f>
        <v/>
      </c>
      <c r="I4" s="291" t="str">
        <f>IF('Organisation Hebdo'!D13&lt;&gt;"",'Organisation Hebdo'!D13,"")</f>
        <v>4h Grpe  AP ou Projet</v>
      </c>
      <c r="J4" s="292" t="str">
        <f>IF('Organisation Hebdo'!E13&lt;&gt;"",'Organisation Hebdo'!E13,"")</f>
        <v/>
      </c>
      <c r="K4" s="552"/>
      <c r="L4" s="553"/>
      <c r="M4" s="553"/>
      <c r="N4" s="553"/>
      <c r="O4" s="554"/>
    </row>
    <row r="5" spans="1:15" ht="15" customHeight="1" thickBot="1">
      <c r="A5" s="651"/>
      <c r="B5" s="583" t="s">
        <v>303</v>
      </c>
      <c r="C5" s="584"/>
      <c r="D5" s="306">
        <v>4</v>
      </c>
      <c r="E5" s="316" t="s">
        <v>304</v>
      </c>
      <c r="F5" s="290" t="str">
        <f>IF('Organisation Hebdo'!A14&lt;&gt;"",'Organisation Hebdo'!A14,"")</f>
        <v/>
      </c>
      <c r="G5" s="291" t="str">
        <f>IF('Organisation Hebdo'!B14&lt;&gt;"",'Organisation Hebdo'!B14,"")</f>
        <v/>
      </c>
      <c r="H5" s="291" t="str">
        <f>IF('Organisation Hebdo'!C14&lt;&gt;"",'Organisation Hebdo'!C14,"")</f>
        <v/>
      </c>
      <c r="I5" s="291" t="str">
        <f>IF('Organisation Hebdo'!D14&lt;&gt;"",'Organisation Hebdo'!D14,"")</f>
        <v/>
      </c>
      <c r="J5" s="292" t="str">
        <f>IF('Organisation Hebdo'!E14&lt;&gt;"",'Organisation Hebdo'!E14,"")</f>
        <v/>
      </c>
      <c r="K5" s="552"/>
      <c r="L5" s="553"/>
      <c r="M5" s="553"/>
      <c r="N5" s="553"/>
      <c r="O5" s="554"/>
    </row>
    <row r="6" spans="1:15" ht="14.25" customHeight="1">
      <c r="A6" s="652"/>
      <c r="B6" s="571" t="s">
        <v>305</v>
      </c>
      <c r="C6" s="572"/>
      <c r="D6" s="229">
        <f>D5*8-(COUNTIF(D4,"OUI")*4*D5)</f>
        <v>16</v>
      </c>
      <c r="E6" s="229" t="s">
        <v>306</v>
      </c>
      <c r="F6" s="659"/>
      <c r="G6" s="660"/>
      <c r="H6" s="660"/>
      <c r="I6" s="660"/>
      <c r="J6" s="661"/>
      <c r="K6" s="552"/>
      <c r="L6" s="553"/>
      <c r="M6" s="553"/>
      <c r="N6" s="553"/>
      <c r="O6" s="554"/>
    </row>
    <row r="7" spans="1:15" ht="15" customHeight="1">
      <c r="A7" s="652"/>
      <c r="B7" s="571" t="s">
        <v>307</v>
      </c>
      <c r="C7" s="572"/>
      <c r="D7" s="231">
        <f>D5*D3</f>
        <v>16</v>
      </c>
      <c r="E7" s="231" t="s">
        <v>308</v>
      </c>
      <c r="F7" s="290" t="str">
        <f>IF('Organisation Hebdo'!A16&lt;&gt;"",'Organisation Hebdo'!A16,"")</f>
        <v/>
      </c>
      <c r="G7" s="291" t="str">
        <f>IF('Organisation Hebdo'!B16&lt;&gt;"",'Organisation Hebdo'!B16,"")</f>
        <v/>
      </c>
      <c r="H7" s="291" t="str">
        <f>IF('Organisation Hebdo'!C16&lt;&gt;"",'Organisation Hebdo'!C16,"")</f>
        <v/>
      </c>
      <c r="I7" s="291" t="str">
        <f>IF('Organisation Hebdo'!D16&lt;&gt;"",'Organisation Hebdo'!D16,"")</f>
        <v/>
      </c>
      <c r="J7" s="292" t="str">
        <f>IF('Organisation Hebdo'!E16&lt;&gt;"",'Organisation Hebdo'!E16,"")</f>
        <v>2h CE</v>
      </c>
      <c r="K7" s="552"/>
      <c r="L7" s="553"/>
      <c r="M7" s="553"/>
      <c r="N7" s="553"/>
      <c r="O7" s="554"/>
    </row>
    <row r="8" spans="1:15" ht="15" customHeight="1" thickBot="1">
      <c r="A8" s="652"/>
      <c r="B8" s="571" t="s">
        <v>309</v>
      </c>
      <c r="C8" s="572"/>
      <c r="D8" s="231">
        <f>D5*(D2-4*COUNTIF(D4,"oui"))</f>
        <v>0</v>
      </c>
      <c r="E8" s="231" t="s">
        <v>308</v>
      </c>
      <c r="F8" s="293" t="str">
        <f>IF('Organisation Hebdo'!A17&lt;&gt;"",'Organisation Hebdo'!A17,"")</f>
        <v>2h CE</v>
      </c>
      <c r="G8" s="294" t="str">
        <f>IF('Organisation Hebdo'!B17&lt;&gt;"",'Organisation Hebdo'!B17,"")</f>
        <v/>
      </c>
      <c r="H8" s="294" t="str">
        <f>IF('Organisation Hebdo'!C17&lt;&gt;"",'Organisation Hebdo'!C17,"")</f>
        <v/>
      </c>
      <c r="I8" s="294" t="str">
        <f>IF('Organisation Hebdo'!D17&lt;&gt;"",'Organisation Hebdo'!D17,"")</f>
        <v/>
      </c>
      <c r="J8" s="295" t="str">
        <f>IF('Organisation Hebdo'!E17&lt;&gt;"",'Organisation Hebdo'!E17,"")</f>
        <v/>
      </c>
      <c r="K8" s="552"/>
      <c r="L8" s="553"/>
      <c r="M8" s="553"/>
      <c r="N8" s="553"/>
      <c r="O8" s="554"/>
    </row>
    <row r="9" spans="1:15" ht="15.75" thickBot="1">
      <c r="A9" s="651"/>
      <c r="B9" s="573" t="s">
        <v>310</v>
      </c>
      <c r="C9" s="574"/>
      <c r="D9" s="574"/>
      <c r="E9" s="574"/>
      <c r="F9" s="575"/>
      <c r="G9" s="575"/>
      <c r="H9" s="575"/>
      <c r="I9" s="575"/>
      <c r="J9" s="576"/>
      <c r="K9" s="552"/>
      <c r="L9" s="553"/>
      <c r="M9" s="553"/>
      <c r="N9" s="553"/>
      <c r="O9" s="554"/>
    </row>
    <row r="10" spans="1:15" ht="73.5" customHeight="1" thickBot="1">
      <c r="A10" s="651"/>
      <c r="B10" s="577" t="str">
        <f>'Suivi de Formules'!U2</f>
        <v xml:space="preserve">A2 Analyser le système
A3 Caractériser les écarts
B1 Identifier et caractériser les grandeurs agissant sur un système
</v>
      </c>
      <c r="C10" s="578"/>
      <c r="D10" s="578"/>
      <c r="E10" s="578"/>
      <c r="F10" s="578" t="str">
        <f>'Suivi de Formules'!U3</f>
        <v xml:space="preserve">B3 Résoudre et Simuler
B4 Valider un modèle
</v>
      </c>
      <c r="G10" s="578"/>
      <c r="H10" s="578"/>
      <c r="I10" s="578"/>
      <c r="J10" s="579"/>
      <c r="K10" s="552"/>
      <c r="L10" s="553"/>
      <c r="M10" s="553"/>
      <c r="N10" s="553"/>
      <c r="O10" s="554"/>
    </row>
    <row r="11" spans="1:15" ht="18" customHeight="1">
      <c r="A11" s="652"/>
      <c r="B11" s="598" t="s">
        <v>322</v>
      </c>
      <c r="C11" s="599"/>
      <c r="D11" s="599"/>
      <c r="E11" s="599"/>
      <c r="F11" s="599"/>
      <c r="G11" s="599"/>
      <c r="H11" s="599"/>
      <c r="I11" s="599"/>
      <c r="J11" s="600"/>
      <c r="K11" s="555"/>
      <c r="L11" s="556"/>
      <c r="M11" s="556"/>
      <c r="N11" s="556"/>
      <c r="O11" s="557"/>
    </row>
    <row r="12" spans="1:15" ht="135.75" customHeight="1" thickBot="1">
      <c r="A12" s="652"/>
      <c r="B12" s="666" t="str">
        <f>'Suivi de Formules'!U4</f>
        <v xml:space="preserve">Système, Frontière d’étude, Environnement
Architectures fonctionnelle et organique d’un système
Matière d’œuvre, valeur ajoutée, flux
Énergie et puissances
</v>
      </c>
      <c r="C12" s="667"/>
      <c r="D12" s="667"/>
      <c r="E12" s="667"/>
      <c r="F12" s="667" t="str">
        <f>'Suivi de Formules'!U5</f>
        <v>Analyse des écarts
Paramètres d’une simulation
Grandeurs influentes d’un modèle
Modèle de connaissance</v>
      </c>
      <c r="G12" s="667"/>
      <c r="H12" s="667"/>
      <c r="I12" s="667"/>
      <c r="J12" s="668"/>
    </row>
    <row r="13" spans="1:15">
      <c r="A13" s="426"/>
      <c r="B13" s="638" t="s">
        <v>311</v>
      </c>
      <c r="C13" s="639"/>
      <c r="D13" s="639"/>
      <c r="E13" s="639"/>
      <c r="F13" s="639"/>
      <c r="G13" s="639"/>
      <c r="H13" s="639"/>
      <c r="I13" s="639"/>
      <c r="J13" s="640"/>
    </row>
    <row r="14" spans="1:15">
      <c r="A14" s="400"/>
      <c r="B14" s="507" t="s">
        <v>431</v>
      </c>
      <c r="C14" s="504" t="s">
        <v>431</v>
      </c>
      <c r="D14" s="504" t="s">
        <v>429</v>
      </c>
      <c r="E14" s="504" t="s">
        <v>429</v>
      </c>
      <c r="F14" s="504" t="s">
        <v>430</v>
      </c>
      <c r="G14" s="504" t="s">
        <v>429</v>
      </c>
      <c r="H14" s="504" t="s">
        <v>437</v>
      </c>
      <c r="I14" s="504" t="s">
        <v>437</v>
      </c>
      <c r="J14" s="508"/>
    </row>
    <row r="15" spans="1:15">
      <c r="A15" s="401" t="s">
        <v>312</v>
      </c>
      <c r="B15" s="503" t="s">
        <v>478</v>
      </c>
      <c r="C15" s="502" t="s">
        <v>694</v>
      </c>
      <c r="D15" s="502" t="s">
        <v>436</v>
      </c>
      <c r="E15" s="502" t="s">
        <v>433</v>
      </c>
      <c r="F15" s="502" t="s">
        <v>488</v>
      </c>
      <c r="G15" s="502" t="s">
        <v>436</v>
      </c>
      <c r="H15" s="502" t="s">
        <v>436</v>
      </c>
      <c r="I15" s="502" t="s">
        <v>436</v>
      </c>
      <c r="J15" s="509"/>
    </row>
    <row r="16" spans="1:15">
      <c r="A16" s="401" t="s">
        <v>313</v>
      </c>
      <c r="B16" s="510"/>
      <c r="C16" s="504"/>
      <c r="D16" s="504"/>
      <c r="E16" s="504"/>
      <c r="F16" s="502"/>
      <c r="G16" s="502"/>
      <c r="H16" s="502"/>
      <c r="I16" s="502"/>
      <c r="J16" s="511"/>
    </row>
    <row r="17" spans="1:10">
      <c r="A17" s="401" t="s">
        <v>314</v>
      </c>
      <c r="B17" s="503" t="s">
        <v>249</v>
      </c>
      <c r="C17" s="504" t="s">
        <v>249</v>
      </c>
      <c r="D17" s="504" t="s">
        <v>434</v>
      </c>
      <c r="E17" s="504" t="s">
        <v>434</v>
      </c>
      <c r="F17" s="504" t="s">
        <v>249</v>
      </c>
      <c r="G17" s="504" t="s">
        <v>434</v>
      </c>
      <c r="H17" s="504" t="s">
        <v>434</v>
      </c>
      <c r="I17" s="504" t="s">
        <v>434</v>
      </c>
      <c r="J17" s="508"/>
    </row>
    <row r="18" spans="1:10">
      <c r="A18" s="401" t="s">
        <v>315</v>
      </c>
      <c r="B18" s="512"/>
      <c r="C18" s="502"/>
      <c r="D18" s="502"/>
      <c r="E18" s="502"/>
      <c r="F18" s="502"/>
      <c r="G18" s="502"/>
      <c r="H18" s="502"/>
      <c r="I18" s="502"/>
      <c r="J18" s="513"/>
    </row>
    <row r="19" spans="1:10">
      <c r="A19" s="401" t="s">
        <v>316</v>
      </c>
      <c r="B19" s="503"/>
      <c r="C19" s="502"/>
      <c r="D19" s="502"/>
      <c r="E19" s="502"/>
      <c r="F19" s="502"/>
      <c r="G19" s="502"/>
      <c r="H19" s="502"/>
      <c r="I19" s="502"/>
      <c r="J19" s="509"/>
    </row>
    <row r="20" spans="1:10" ht="36">
      <c r="A20" s="401" t="s">
        <v>317</v>
      </c>
      <c r="B20" s="501" t="s">
        <v>684</v>
      </c>
      <c r="C20" s="502" t="s">
        <v>685</v>
      </c>
      <c r="D20" s="502" t="s">
        <v>686</v>
      </c>
      <c r="E20" s="502" t="s">
        <v>687</v>
      </c>
      <c r="F20" s="502" t="s">
        <v>688</v>
      </c>
      <c r="G20" s="502" t="s">
        <v>689</v>
      </c>
      <c r="H20" s="502" t="s">
        <v>692</v>
      </c>
      <c r="I20" s="502" t="s">
        <v>693</v>
      </c>
      <c r="J20" s="509"/>
    </row>
    <row r="21" spans="1:10">
      <c r="A21" s="401" t="s">
        <v>318</v>
      </c>
      <c r="B21" s="501"/>
      <c r="C21" s="502"/>
      <c r="D21" s="502"/>
      <c r="E21" s="502"/>
      <c r="F21" s="502"/>
      <c r="G21" s="502" t="s">
        <v>690</v>
      </c>
      <c r="H21" s="303"/>
      <c r="I21" s="303"/>
      <c r="J21" s="304"/>
    </row>
    <row r="22" spans="1:10">
      <c r="A22" s="401" t="s">
        <v>319</v>
      </c>
      <c r="B22" s="501"/>
      <c r="C22" s="502"/>
      <c r="D22" s="502"/>
      <c r="E22" s="502"/>
      <c r="F22" s="502"/>
      <c r="G22" s="502" t="s">
        <v>691</v>
      </c>
      <c r="H22" s="303"/>
      <c r="I22" s="303"/>
      <c r="J22" s="304"/>
    </row>
    <row r="23" spans="1:10">
      <c r="A23" s="401" t="s">
        <v>320</v>
      </c>
      <c r="B23" s="339"/>
      <c r="C23" s="303"/>
      <c r="D23" s="303"/>
      <c r="E23" s="303"/>
      <c r="F23" s="303"/>
      <c r="G23" s="303"/>
      <c r="H23" s="303"/>
      <c r="I23" s="303"/>
      <c r="J23" s="304"/>
    </row>
    <row r="24" spans="1:10" ht="15.75" thickBot="1">
      <c r="A24" s="402" t="s">
        <v>321</v>
      </c>
      <c r="B24" s="340"/>
      <c r="C24" s="333"/>
      <c r="D24" s="333"/>
      <c r="E24" s="333"/>
      <c r="F24" s="333"/>
      <c r="G24" s="333"/>
      <c r="H24" s="333"/>
      <c r="I24" s="333"/>
      <c r="J24" s="334"/>
    </row>
    <row r="25" spans="1:10">
      <c r="A25" s="635"/>
      <c r="B25" s="664" t="s">
        <v>383</v>
      </c>
      <c r="C25" s="664"/>
      <c r="D25" s="664"/>
      <c r="E25" s="664"/>
      <c r="F25" s="664"/>
      <c r="G25" s="664"/>
      <c r="H25" s="664"/>
      <c r="I25" s="664"/>
      <c r="J25" s="665"/>
    </row>
    <row r="26" spans="1:10" ht="12" customHeight="1">
      <c r="A26" s="636"/>
      <c r="B26" s="614" t="str">
        <f>'Suivi de Formules'!U6</f>
        <v>IndicA2</v>
      </c>
      <c r="C26" s="616"/>
      <c r="D26" s="616"/>
      <c r="E26" s="616"/>
      <c r="F26" s="616"/>
      <c r="G26" s="616"/>
      <c r="H26" s="616"/>
      <c r="I26" s="616"/>
      <c r="J26" s="617"/>
    </row>
    <row r="27" spans="1:10" ht="12" customHeight="1">
      <c r="A27" s="636"/>
      <c r="B27" s="615"/>
      <c r="C27" s="616"/>
      <c r="D27" s="616"/>
      <c r="E27" s="616"/>
      <c r="F27" s="616"/>
      <c r="G27" s="616"/>
      <c r="H27" s="616"/>
      <c r="I27" s="616"/>
      <c r="J27" s="617"/>
    </row>
    <row r="28" spans="1:10" ht="12" customHeight="1">
      <c r="A28" s="636"/>
      <c r="B28" s="615"/>
      <c r="C28" s="616"/>
      <c r="D28" s="616"/>
      <c r="E28" s="616"/>
      <c r="F28" s="616"/>
      <c r="G28" s="616"/>
      <c r="H28" s="616"/>
      <c r="I28" s="616"/>
      <c r="J28" s="617"/>
    </row>
    <row r="29" spans="1:10" ht="12" customHeight="1">
      <c r="A29" s="636"/>
      <c r="B29" s="615"/>
      <c r="C29" s="616"/>
      <c r="D29" s="616"/>
      <c r="E29" s="616"/>
      <c r="F29" s="616"/>
      <c r="G29" s="616"/>
      <c r="H29" s="616"/>
      <c r="I29" s="616"/>
      <c r="J29" s="617"/>
    </row>
    <row r="30" spans="1:10" ht="12" customHeight="1">
      <c r="A30" s="636"/>
      <c r="B30" s="615"/>
      <c r="C30" s="616"/>
      <c r="D30" s="616"/>
      <c r="E30" s="616"/>
      <c r="F30" s="616"/>
      <c r="G30" s="616"/>
      <c r="H30" s="616"/>
      <c r="I30" s="616"/>
      <c r="J30" s="617"/>
    </row>
    <row r="31" spans="1:10" ht="12" customHeight="1">
      <c r="A31" s="636"/>
      <c r="B31" s="614" t="str">
        <f>IF($B26="IndicA1",IF(OR('Rel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competences'!W$16&lt;&gt;"","IndicD2","")))))),IF($B26="IndicB3",IF('Rel Sequencences competences'!W$12&lt;&gt;"","IndicB4",IF('Rel Sequencences competences'!W$13&lt;&gt;"","IndicC1",IF('Rel Sequencences competences'!W$14&lt;&gt;"","IndicC2",IF('Rel Sequencences competences'!W$15&lt;&gt;"","IndicD1",IF('Rel Sequencences competences'!W$16&lt;&gt;"","IndicD2",""))))),IF($B26="IndicB4",IF('Rel Sequencences competences'!W$13&lt;&gt;"","IndicC1",IF('Rel Sequencences competences'!W$14&lt;&gt;"","IndicC2",IF('Rel Sequencences competences'!W$15&lt;&gt;"","IndicD1",IF('Rel Sequencences competences'!W$16&lt;&gt;"","IndicD2","")))),IF($B26="IndicC1",IF('Rel Sequencences competences'!W$14&lt;&gt;"","IndicC2",IF('Rel Sequencences competences'!W$15&lt;&gt;"","IndicD1",IF('Rel Sequencences competences'!W$16&lt;&gt;"","IndicD2",""))),IF($B26="IndicC2",IF('Rel Sequencences competences'!W$15&lt;&gt;"","IndicD1",IF('Rel Sequencences competences'!W$16&lt;&gt;"","IndicD2","")),IF($B26="IndicD1",IF('Rel Sequencences competences'!W$16&lt;&gt;"","IndicD2",""),""))))))))))</f>
        <v>IndicA3</v>
      </c>
      <c r="C31" s="616"/>
      <c r="D31" s="616"/>
      <c r="E31" s="616"/>
      <c r="F31" s="616"/>
      <c r="G31" s="616"/>
      <c r="H31" s="616"/>
      <c r="I31" s="616"/>
      <c r="J31" s="617"/>
    </row>
    <row r="32" spans="1:10" ht="12" customHeight="1">
      <c r="A32" s="636"/>
      <c r="B3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2" s="616"/>
      <c r="D32" s="616"/>
      <c r="E32" s="616"/>
      <c r="F32" s="616"/>
      <c r="G32" s="616"/>
      <c r="H32" s="616"/>
      <c r="I32" s="616"/>
      <c r="J32" s="617"/>
    </row>
    <row r="33" spans="1:10" ht="12" customHeight="1">
      <c r="A33" s="636"/>
      <c r="B3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3" s="616"/>
      <c r="D33" s="616"/>
      <c r="E33" s="616"/>
      <c r="F33" s="616"/>
      <c r="G33" s="616"/>
      <c r="H33" s="616"/>
      <c r="I33" s="616"/>
      <c r="J33" s="617"/>
    </row>
    <row r="34" spans="1:10" ht="12" customHeight="1">
      <c r="A34" s="636"/>
      <c r="B3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4" s="616"/>
      <c r="D34" s="616"/>
      <c r="E34" s="616"/>
      <c r="F34" s="616"/>
      <c r="G34" s="616"/>
      <c r="H34" s="616"/>
      <c r="I34" s="616"/>
      <c r="J34" s="617"/>
    </row>
    <row r="35" spans="1:10" ht="12" customHeight="1">
      <c r="A35" s="636"/>
      <c r="B3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5" s="616"/>
      <c r="D35" s="616"/>
      <c r="E35" s="616"/>
      <c r="F35" s="616"/>
      <c r="G35" s="616"/>
      <c r="H35" s="616"/>
      <c r="I35" s="616"/>
      <c r="J35" s="617"/>
    </row>
    <row r="36" spans="1:10" ht="29.25" customHeight="1">
      <c r="A36" s="636"/>
      <c r="B36" s="614" t="str">
        <f>IF($B31="IndicA1",IF(OR('Rel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competences'!W$16&lt;&gt;"","IndicD2","")))))))))),IF($B31="IndicA2",IF('Rel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competences'!W$16&lt;&gt;"","IndicD2",""))))))))),IF($B31="IndicA3",IF('Rel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competences'!W$16&lt;&gt;"","IndicD2","")))))))),IF($B31="IndicB1",IF('Rel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competences'!W$16&lt;&gt;"","IndicD2",""))))))),IF($B31="IndicB2",IF(OR('Rel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competences'!W$16&lt;&gt;"","IndicD2","")))))),IF($B31="IndicB3",IF('Rel Sequencences competences'!W$12&lt;&gt;"","IndicB4",IF('Rel Sequencences competences'!W$13&lt;&gt;"","IndicC1",IF('Rel Sequencences competences'!W$14&lt;&gt;"","IndicC2",IF('Rel Sequencences competences'!W$15&lt;&gt;"","IndicD1",IF('Rel Sequencences competences'!W$16&lt;&gt;"","IndicD2",""))))),IF($B31="IndicB4",IF('Rel Sequencences competences'!W$13&lt;&gt;"","IndicC1",IF('Rel Sequencences competences'!W$14&lt;&gt;"","IndicC2",IF('Rel Sequencences competences'!W$15&lt;&gt;"","IndicD1",IF('Rel Sequencences competences'!W$16&lt;&gt;"","IndicD2","")))),IF($B31="IndicC1",IF('Rel Sequencences competences'!W$14&lt;&gt;"","IndicC2",IF('Rel Sequencences competences'!W$15&lt;&gt;"","IndicD1",IF('Rel Sequencences competences'!W$16&lt;&gt;"","IndicD2",""))),IF($B31="IndicC2",IF('Rel Sequencences competences'!W$15&lt;&gt;"","IndicD1",IF('Rel Sequencences competences'!W$16&lt;&gt;"","IndicD2","")),IF($B31="IndicD1",IF('Rel Sequencences competences'!W$16&lt;&gt;"","IndicD2",""),""))))))))))</f>
        <v>IndicB1</v>
      </c>
      <c r="C36" s="616"/>
      <c r="D36" s="616"/>
      <c r="E36" s="616"/>
      <c r="F36" s="616"/>
      <c r="G36" s="616"/>
      <c r="H36" s="616"/>
      <c r="I36" s="616"/>
      <c r="J36" s="617"/>
    </row>
    <row r="37" spans="1:10" ht="24.75" customHeight="1">
      <c r="A37" s="636"/>
      <c r="B3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7" s="616"/>
      <c r="D37" s="616"/>
      <c r="E37" s="616"/>
      <c r="F37" s="616"/>
      <c r="G37" s="616"/>
      <c r="H37" s="616"/>
      <c r="I37" s="616"/>
      <c r="J37" s="617"/>
    </row>
    <row r="38" spans="1:10" ht="12" customHeight="1">
      <c r="A38" s="636"/>
      <c r="B3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8" s="616"/>
      <c r="D38" s="616"/>
      <c r="E38" s="616"/>
      <c r="F38" s="616"/>
      <c r="G38" s="616"/>
      <c r="H38" s="616"/>
      <c r="I38" s="616"/>
      <c r="J38" s="617"/>
    </row>
    <row r="39" spans="1:10" ht="12" customHeight="1">
      <c r="A39" s="636"/>
      <c r="B3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39" s="616"/>
      <c r="D39" s="616"/>
      <c r="E39" s="616"/>
      <c r="F39" s="616"/>
      <c r="G39" s="616"/>
      <c r="H39" s="616"/>
      <c r="I39" s="616"/>
      <c r="J39" s="617"/>
    </row>
    <row r="40" spans="1:10" ht="12" customHeight="1">
      <c r="A40" s="636"/>
      <c r="B4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0" s="616"/>
      <c r="D40" s="616"/>
      <c r="E40" s="616"/>
      <c r="F40" s="616"/>
      <c r="G40" s="616"/>
      <c r="H40" s="616"/>
      <c r="I40" s="616"/>
      <c r="J40" s="617"/>
    </row>
    <row r="41" spans="1:10" ht="27" customHeight="1">
      <c r="A41" s="636"/>
      <c r="B41" s="614" t="str">
        <f>IF($B36="IndicA1",IF(OR('Rel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competences'!W$16&lt;&gt;"","IndicD2","")))))),IF($B36="IndicB3",IF('Rel Sequencences competences'!W$12&lt;&gt;"","IndicB4",IF('Rel Sequencences competences'!W$13&lt;&gt;"","IndicC1",IF('Rel Sequencences competences'!W$14&lt;&gt;"","IndicC2",IF('Rel Sequencences competences'!W$15&lt;&gt;"","IndicD1",IF('Rel Sequencences competences'!W$16&lt;&gt;"","IndicD2",""))))),IF($B36="IndicB4",IF('Rel Sequencences competences'!W$13&lt;&gt;"","IndicC1",IF('Rel Sequencences competences'!W$14&lt;&gt;"","IndicC2",IF('Rel Sequencences competences'!W$15&lt;&gt;"","IndicD1",IF('Rel Sequencences competences'!W$16&lt;&gt;"","IndicD2","")))),IF($B36="IndicC1",IF('Rel Sequencences competences'!W$14&lt;&gt;"","IndicC2",IF('Rel Sequencences competences'!W$15&lt;&gt;"","IndicD1",IF('Rel Sequencences competences'!W$16&lt;&gt;"","IndicD2",""))),IF($B36="IndicC2",IF('Rel Sequencences competences'!W$15&lt;&gt;"","IndicD1",IF('Rel Sequencences competences'!W$16&lt;&gt;"","IndicD2","")),IF($B36="IndicD1",IF('Rel Sequencences competences'!W$16&lt;&gt;"","IndicD2",""),""))))))))))</f>
        <v>IndicB3</v>
      </c>
      <c r="C41" s="616"/>
      <c r="D41" s="616"/>
      <c r="E41" s="616"/>
      <c r="F41" s="616"/>
      <c r="G41" s="616"/>
      <c r="H41" s="616"/>
      <c r="I41" s="616"/>
      <c r="J41" s="617"/>
    </row>
    <row r="42" spans="1:10" ht="12" customHeight="1">
      <c r="A42" s="636"/>
      <c r="B4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2" s="616"/>
      <c r="D42" s="616"/>
      <c r="E42" s="616"/>
      <c r="F42" s="616"/>
      <c r="G42" s="616"/>
      <c r="H42" s="616"/>
      <c r="I42" s="616"/>
      <c r="J42" s="617"/>
    </row>
    <row r="43" spans="1:10" ht="12" customHeight="1">
      <c r="A43" s="636"/>
      <c r="B4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3" s="616"/>
      <c r="D43" s="616"/>
      <c r="E43" s="616"/>
      <c r="F43" s="616"/>
      <c r="G43" s="616"/>
      <c r="H43" s="616"/>
      <c r="I43" s="616"/>
      <c r="J43" s="617"/>
    </row>
    <row r="44" spans="1:10" ht="12" customHeight="1">
      <c r="A44" s="636"/>
      <c r="B4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4" s="616"/>
      <c r="D44" s="616"/>
      <c r="E44" s="616"/>
      <c r="F44" s="616"/>
      <c r="G44" s="616"/>
      <c r="H44" s="616"/>
      <c r="I44" s="616"/>
      <c r="J44" s="617"/>
    </row>
    <row r="45" spans="1:10" ht="12" customHeight="1">
      <c r="A45" s="636"/>
      <c r="B4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5" s="616"/>
      <c r="D45" s="616"/>
      <c r="E45" s="616"/>
      <c r="F45" s="616"/>
      <c r="G45" s="616"/>
      <c r="H45" s="616"/>
      <c r="I45" s="616"/>
      <c r="J45" s="617"/>
    </row>
    <row r="46" spans="1:10" ht="12" customHeight="1">
      <c r="A46" s="636"/>
      <c r="B46" s="614" t="str">
        <f>IF($B41="IndicA1",IF(OR('Rel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competences'!W$16&lt;&gt;"","IndicD2","")))))))))),IF($B41="IndicA2",IF('Rel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competences'!W$16&lt;&gt;"","IndicD2",""))))))))),IF($B41="IndicA3",IF('Rel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competences'!W$16&lt;&gt;"","IndicD2","")))))))),IF($B41="IndicB1",IF('Rel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competences'!W$16&lt;&gt;"","IndicD2",""))))))),IF($B41="IndicB2",IF(OR('Rel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competences'!W$16&lt;&gt;"","IndicD2","")))))),IF($B41="IndicB3",IF('Rel Sequencences competences'!W$12&lt;&gt;"","IndicB4",IF('Rel Sequencences competences'!W$13&lt;&gt;"","IndicC1",IF('Rel Sequencences competences'!W$14&lt;&gt;"","IndicC2",IF('Rel Sequencences competences'!W$15&lt;&gt;"","IndicD1",IF('Rel Sequencences competences'!W$16&lt;&gt;"","IndicD2",""))))),IF($B41="IndicB4",IF('Rel Sequencences competences'!W$13&lt;&gt;"","IndicC1",IF('Rel Sequencences competences'!W$14&lt;&gt;"","IndicC2",IF('Rel Sequencences competences'!W$15&lt;&gt;"","IndicD1",IF('Rel Sequencences competences'!W$16&lt;&gt;"","IndicD2","")))),IF($B41="IndicC1",IF('Rel Sequencences competences'!W$14&lt;&gt;"","IndicC2",IF('Rel Sequencences competences'!W$15&lt;&gt;"","IndicD1",IF('Rel Sequencences competences'!W$16&lt;&gt;"","IndicD2",""))),IF($B41="IndicC2",IF('Rel Sequencences competences'!W$15&lt;&gt;"","IndicD1",IF('Rel Sequencences competences'!W$16&lt;&gt;"","IndicD2","")),IF($B41="IndicD1",IF('Rel Sequencences competences'!W$16&lt;&gt;"","IndicD2",""),""))))))))))</f>
        <v>IndicB4</v>
      </c>
      <c r="C46" s="616"/>
      <c r="D46" s="616"/>
      <c r="E46" s="616"/>
      <c r="F46" s="616"/>
      <c r="G46" s="616"/>
      <c r="H46" s="616"/>
      <c r="I46" s="616"/>
      <c r="J46" s="617"/>
    </row>
    <row r="47" spans="1:10" ht="12" customHeight="1">
      <c r="A47" s="636"/>
      <c r="B4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7" s="616"/>
      <c r="D47" s="616"/>
      <c r="E47" s="616"/>
      <c r="F47" s="616"/>
      <c r="G47" s="616"/>
      <c r="H47" s="616"/>
      <c r="I47" s="616"/>
      <c r="J47" s="617"/>
    </row>
    <row r="48" spans="1:10" ht="12" customHeight="1">
      <c r="A48" s="636"/>
      <c r="B4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8" s="616"/>
      <c r="D48" s="616"/>
      <c r="E48" s="616"/>
      <c r="F48" s="616"/>
      <c r="G48" s="616"/>
      <c r="H48" s="616"/>
      <c r="I48" s="616"/>
      <c r="J48" s="617"/>
    </row>
    <row r="49" spans="1:10" ht="12" customHeight="1">
      <c r="A49" s="636"/>
      <c r="B4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49" s="616"/>
      <c r="D49" s="616"/>
      <c r="E49" s="616"/>
      <c r="F49" s="616"/>
      <c r="G49" s="616"/>
      <c r="H49" s="616"/>
      <c r="I49" s="616"/>
      <c r="J49" s="617"/>
    </row>
    <row r="50" spans="1:10" ht="12" customHeight="1" thickBot="1">
      <c r="A50" s="636"/>
      <c r="B5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0" s="616"/>
      <c r="D50" s="616"/>
      <c r="E50" s="616"/>
      <c r="F50" s="616"/>
      <c r="G50" s="616"/>
      <c r="H50" s="616"/>
      <c r="I50" s="616"/>
      <c r="J50" s="617"/>
    </row>
    <row r="51" spans="1:10" ht="12" hidden="1" customHeight="1">
      <c r="A51" s="636"/>
      <c r="B51" s="614" t="str">
        <f>IF($B46="IndicA1",IF(OR('Rel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competences'!W$16&lt;&gt;"","IndicD2","")))))),IF($B46="IndicB3",IF('Rel Sequencences competences'!W$12&lt;&gt;"","IndicB4",IF('Rel Sequencences competences'!W$13&lt;&gt;"","IndicC1",IF('Rel Sequencences competences'!W$14&lt;&gt;"","IndicC2",IF('Rel Sequencences competences'!W$15&lt;&gt;"","IndicD1",IF('Rel Sequencences competences'!W$16&lt;&gt;"","IndicD2",""))))),IF($B46="IndicB4",IF('Rel Sequencences competences'!W$13&lt;&gt;"","IndicC1",IF('Rel Sequencences competences'!W$14&lt;&gt;"","IndicC2",IF('Rel Sequencences competences'!W$15&lt;&gt;"","IndicD1",IF('Rel Sequencences competences'!W$16&lt;&gt;"","IndicD2","")))),IF($B46="IndicC1",IF('Rel Sequencences competences'!W$14&lt;&gt;"","IndicC2",IF('Rel Sequencences competences'!W$15&lt;&gt;"","IndicD1",IF('Rel Sequencences competences'!W$16&lt;&gt;"","IndicD2",""))),IF($B46="IndicC2",IF('Rel Sequencences competences'!W$15&lt;&gt;"","IndicD1",IF('Rel Sequencences competences'!W$16&lt;&gt;"","IndicD2","")),IF($B46="IndicD1",IF('Rel Sequencences competences'!W$16&lt;&gt;"","IndicD2",""),""))))))))))</f>
        <v/>
      </c>
      <c r="C51" s="616"/>
      <c r="D51" s="616"/>
      <c r="E51" s="616"/>
      <c r="F51" s="616"/>
      <c r="G51" s="616"/>
      <c r="H51" s="616"/>
      <c r="I51" s="616"/>
      <c r="J51" s="617"/>
    </row>
    <row r="52" spans="1:10" ht="12" hidden="1" customHeight="1">
      <c r="A52" s="636"/>
      <c r="B5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2" s="616"/>
      <c r="D52" s="616"/>
      <c r="E52" s="616"/>
      <c r="F52" s="616"/>
      <c r="G52" s="616"/>
      <c r="H52" s="616"/>
      <c r="I52" s="616"/>
      <c r="J52" s="617"/>
    </row>
    <row r="53" spans="1:10" ht="12" hidden="1" customHeight="1">
      <c r="A53" s="636"/>
      <c r="B5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3" s="616"/>
      <c r="D53" s="616"/>
      <c r="E53" s="616"/>
      <c r="F53" s="616"/>
      <c r="G53" s="616"/>
      <c r="H53" s="616"/>
      <c r="I53" s="616"/>
      <c r="J53" s="617"/>
    </row>
    <row r="54" spans="1:10" ht="12" hidden="1" customHeight="1">
      <c r="A54" s="636"/>
      <c r="B5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4" s="616"/>
      <c r="D54" s="616"/>
      <c r="E54" s="616"/>
      <c r="F54" s="616"/>
      <c r="G54" s="616"/>
      <c r="H54" s="616"/>
      <c r="I54" s="616"/>
      <c r="J54" s="617"/>
    </row>
    <row r="55" spans="1:10" ht="12" hidden="1" customHeight="1">
      <c r="A55" s="636"/>
      <c r="B5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5" s="616"/>
      <c r="D55" s="616"/>
      <c r="E55" s="616"/>
      <c r="F55" s="616"/>
      <c r="G55" s="616"/>
      <c r="H55" s="616"/>
      <c r="I55" s="616"/>
      <c r="J55" s="617"/>
    </row>
    <row r="56" spans="1:10" ht="17.25" hidden="1" customHeight="1">
      <c r="A56" s="636"/>
      <c r="B56" s="614" t="str">
        <f>IF($B51="IndicA1",IF(OR('Rel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competences'!W$16&lt;&gt;"","IndicD2","")))))))))),IF($B51="IndicA2",IF('Rel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competences'!W$16&lt;&gt;"","IndicD2",""))))))))),IF($B51="IndicA3",IF('Rel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competences'!W$16&lt;&gt;"","IndicD2","")))))))),IF($B51="IndicB1",IF('Rel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competences'!W$16&lt;&gt;"","IndicD2",""))))))),IF($B51="IndicB2",IF(OR('Rel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competences'!W$16&lt;&gt;"","IndicD2","")))))),IF($B51="IndicB3",IF('Rel Sequencences competences'!W$12&lt;&gt;"","IndicB4",IF('Rel Sequencences competences'!W$13&lt;&gt;"","IndicC1",IF('Rel Sequencences competences'!W$14&lt;&gt;"","IndicC2",IF('Rel Sequencences competences'!W$15&lt;&gt;"","IndicD1",IF('Rel Sequencences competences'!W$16&lt;&gt;"","IndicD2",""))))),IF($B51="IndicB4",IF('Rel Sequencences competences'!W$13&lt;&gt;"","IndicC1",IF('Rel Sequencences competences'!W$14&lt;&gt;"","IndicC2",IF('Rel Sequencences competences'!W$15&lt;&gt;"","IndicD1",IF('Rel Sequencences competences'!W$16&lt;&gt;"","IndicD2","")))),IF($B51="IndicC1",IF('Rel Sequencences competences'!W$14&lt;&gt;"","IndicC2",IF('Rel Sequencences competences'!W$15&lt;&gt;"","IndicD1",IF('Rel Sequencences competences'!W$16&lt;&gt;"","IndicD2",""))),IF($B51="IndicC2",IF('Rel Sequencences competences'!W$15&lt;&gt;"","IndicD1",IF('Rel Sequencences competences'!W$16&lt;&gt;"","IndicD2","")),IF($B51="IndicD1",IF('Rel Sequencences competences'!W$16&lt;&gt;"","IndicD2",""),""))))))))))</f>
        <v/>
      </c>
      <c r="C56" s="616"/>
      <c r="D56" s="616"/>
      <c r="E56" s="616"/>
      <c r="F56" s="616"/>
      <c r="G56" s="616"/>
      <c r="H56" s="616"/>
      <c r="I56" s="616"/>
      <c r="J56" s="617"/>
    </row>
    <row r="57" spans="1:10" ht="12" hidden="1" customHeight="1">
      <c r="A57" s="636"/>
      <c r="B5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7" s="616"/>
      <c r="D57" s="616"/>
      <c r="E57" s="616"/>
      <c r="F57" s="616"/>
      <c r="G57" s="616"/>
      <c r="H57" s="616"/>
      <c r="I57" s="616"/>
      <c r="J57" s="617"/>
    </row>
    <row r="58" spans="1:10" ht="12" hidden="1" customHeight="1">
      <c r="A58" s="636"/>
      <c r="B5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8" s="616"/>
      <c r="D58" s="616"/>
      <c r="E58" s="616"/>
      <c r="F58" s="616"/>
      <c r="G58" s="616"/>
      <c r="H58" s="616"/>
      <c r="I58" s="616"/>
      <c r="J58" s="617"/>
    </row>
    <row r="59" spans="1:10" ht="12" hidden="1" customHeight="1">
      <c r="A59" s="636"/>
      <c r="B5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59" s="616"/>
      <c r="D59" s="616"/>
      <c r="E59" s="616"/>
      <c r="F59" s="616"/>
      <c r="G59" s="616"/>
      <c r="H59" s="616"/>
      <c r="I59" s="616"/>
      <c r="J59" s="617"/>
    </row>
    <row r="60" spans="1:10" ht="12" hidden="1" customHeight="1" thickBot="1">
      <c r="A60" s="636"/>
      <c r="B6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0" s="616"/>
      <c r="D60" s="616"/>
      <c r="E60" s="616"/>
      <c r="F60" s="616"/>
      <c r="G60" s="616"/>
      <c r="H60" s="616"/>
      <c r="I60" s="616"/>
      <c r="J60" s="617"/>
    </row>
    <row r="61" spans="1:10" ht="12" hidden="1" customHeight="1">
      <c r="A61" s="636"/>
      <c r="B61" s="614" t="str">
        <f>IF($B56="IndicA1",IF(OR('Rel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competences'!W$16&lt;&gt;"","IndicD2","")))))),IF($B56="IndicB3",IF('Rel Sequencences competences'!W$12&lt;&gt;"","IndicB4",IF('Rel Sequencences competences'!W$13&lt;&gt;"","IndicC1",IF('Rel Sequencences competences'!W$14&lt;&gt;"","IndicC2",IF('Rel Sequencences competences'!W$15&lt;&gt;"","IndicD1",IF('Rel Sequencences competences'!W$16&lt;&gt;"","IndicD2",""))))),IF($B56="IndicB4",IF('Rel Sequencences competences'!W$13&lt;&gt;"","IndicC1",IF('Rel Sequencences competences'!W$14&lt;&gt;"","IndicC2",IF('Rel Sequencences competences'!W$15&lt;&gt;"","IndicD1",IF('Rel Sequencences competences'!W$16&lt;&gt;"","IndicD2","")))),IF($B56="IndicC1",IF('Rel Sequencences competences'!W$14&lt;&gt;"","IndicC2",IF('Rel Sequencences competences'!W$15&lt;&gt;"","IndicD1",IF('Rel Sequencences competences'!W$16&lt;&gt;"","IndicD2",""))),IF($B56="IndicC2",IF('Rel Sequencences competences'!W$15&lt;&gt;"","IndicD1",IF('Rel Sequencences competences'!W$16&lt;&gt;"","IndicD2","")),IF($B56="IndicD1",IF('Rel Sequencences competences'!W$16&lt;&gt;"","IndicD2",""),""))))))))))</f>
        <v/>
      </c>
      <c r="C61" s="618"/>
      <c r="D61" s="618"/>
      <c r="E61" s="618"/>
      <c r="F61" s="618"/>
      <c r="G61" s="618"/>
      <c r="H61" s="618"/>
      <c r="I61" s="618"/>
      <c r="J61" s="622"/>
    </row>
    <row r="62" spans="1:10" ht="12" hidden="1" customHeight="1">
      <c r="A62" s="636"/>
      <c r="B6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2" s="618"/>
      <c r="D62" s="618"/>
      <c r="E62" s="618"/>
      <c r="F62" s="618"/>
      <c r="G62" s="618"/>
      <c r="H62" s="618"/>
      <c r="I62" s="618"/>
      <c r="J62" s="622"/>
    </row>
    <row r="63" spans="1:10" ht="12" hidden="1" customHeight="1">
      <c r="A63" s="636"/>
      <c r="B6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3" s="618"/>
      <c r="D63" s="618"/>
      <c r="E63" s="618"/>
      <c r="F63" s="618"/>
      <c r="G63" s="618"/>
      <c r="H63" s="618"/>
      <c r="I63" s="618"/>
      <c r="J63" s="622"/>
    </row>
    <row r="64" spans="1:10" ht="12" hidden="1" customHeight="1">
      <c r="A64" s="636"/>
      <c r="B6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4" s="618"/>
      <c r="D64" s="618"/>
      <c r="E64" s="618"/>
      <c r="F64" s="618"/>
      <c r="G64" s="618"/>
      <c r="H64" s="618"/>
      <c r="I64" s="618"/>
      <c r="J64" s="622"/>
    </row>
    <row r="65" spans="1:10" ht="12" hidden="1" customHeight="1">
      <c r="A65" s="636"/>
      <c r="B6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5" s="618"/>
      <c r="D65" s="618"/>
      <c r="E65" s="618"/>
      <c r="F65" s="618"/>
      <c r="G65" s="618"/>
      <c r="H65" s="618"/>
      <c r="I65" s="618"/>
      <c r="J65" s="622"/>
    </row>
    <row r="66" spans="1:10" ht="12" hidden="1" customHeight="1">
      <c r="A66" s="636"/>
      <c r="B66" s="614" t="str">
        <f>IF($B61="IndicA1",IF(OR('Rel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competences'!W$16&lt;&gt;"","IndicD2","")))))))))),IF($B61="IndicA2",IF('Rel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competences'!W$16&lt;&gt;"","IndicD2",""))))))))),IF($B61="IndicA3",IF('Rel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competences'!W$16&lt;&gt;"","IndicD2","")))))))),IF($B61="IndicB1",IF('Rel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competences'!W$16&lt;&gt;"","IndicD2",""))))))),IF($B61="IndicB2",IF(OR('Rel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competences'!W$16&lt;&gt;"","IndicD2","")))))),IF($B61="IndicB3",IF('Rel Sequencences competences'!W$12&lt;&gt;"","IndicB4",IF('Rel Sequencences competences'!W$13&lt;&gt;"","IndicC1",IF('Rel Sequencences competences'!W$14&lt;&gt;"","IndicC2",IF('Rel Sequencences competences'!W$15&lt;&gt;"","IndicD1",IF('Rel Sequencences competences'!W$16&lt;&gt;"","IndicD2",""))))),IF($B61="IndicB4",IF('Rel Sequencences competences'!W$13&lt;&gt;"","IndicC1",IF('Rel Sequencences competences'!W$14&lt;&gt;"","IndicC2",IF('Rel Sequencences competences'!W$15&lt;&gt;"","IndicD1",IF('Rel Sequencences competences'!W$16&lt;&gt;"","IndicD2","")))),IF($B61="IndicC1",IF('Rel Sequencences competences'!W$14&lt;&gt;"","IndicC2",IF('Rel Sequencences competences'!W$15&lt;&gt;"","IndicD1",IF('Rel Sequencences competences'!W$16&lt;&gt;"","IndicD2",""))),IF($B61="IndicC2",IF('Rel Sequencences competences'!W$15&lt;&gt;"","IndicD1",IF('Rel Sequencences competences'!W$16&lt;&gt;"","IndicD2","")),IF($B61="IndicD1",IF('Rel Sequencences competences'!W$16&lt;&gt;"","IndicD2",""),""))))))))))</f>
        <v/>
      </c>
      <c r="C66" s="618"/>
      <c r="D66" s="618"/>
      <c r="E66" s="618"/>
      <c r="F66" s="618"/>
      <c r="G66" s="618"/>
      <c r="H66" s="618"/>
      <c r="I66" s="618"/>
      <c r="J66" s="622"/>
    </row>
    <row r="67" spans="1:10" ht="12" hidden="1" customHeight="1">
      <c r="A67" s="636"/>
      <c r="B6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7" s="618"/>
      <c r="D67" s="618"/>
      <c r="E67" s="618"/>
      <c r="F67" s="618"/>
      <c r="G67" s="618"/>
      <c r="H67" s="618"/>
      <c r="I67" s="618"/>
      <c r="J67" s="622"/>
    </row>
    <row r="68" spans="1:10" ht="12" hidden="1" customHeight="1">
      <c r="A68" s="636"/>
      <c r="B6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8" s="618"/>
      <c r="D68" s="618"/>
      <c r="E68" s="618"/>
      <c r="F68" s="618"/>
      <c r="G68" s="618"/>
      <c r="H68" s="618"/>
      <c r="I68" s="618"/>
      <c r="J68" s="622"/>
    </row>
    <row r="69" spans="1:10" ht="12" hidden="1" customHeight="1">
      <c r="A69" s="636"/>
      <c r="B6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69" s="618"/>
      <c r="D69" s="618"/>
      <c r="E69" s="618"/>
      <c r="F69" s="618"/>
      <c r="G69" s="618"/>
      <c r="H69" s="618"/>
      <c r="I69" s="618"/>
      <c r="J69" s="622"/>
    </row>
    <row r="70" spans="1:10" ht="12" hidden="1" customHeight="1">
      <c r="A70" s="636"/>
      <c r="B7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0" s="618"/>
      <c r="D70" s="618"/>
      <c r="E70" s="618"/>
      <c r="F70" s="618"/>
      <c r="G70" s="618"/>
      <c r="H70" s="618"/>
      <c r="I70" s="618"/>
      <c r="J70" s="622"/>
    </row>
    <row r="71" spans="1:10" ht="12" hidden="1" customHeight="1">
      <c r="A71" s="636"/>
      <c r="B71" s="614" t="str">
        <f>IF($B66="IndicA1",IF(OR('Rel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competences'!W$16&lt;&gt;"","IndicD2","")))))))))),IF($B66="IndicA2",IF('Rel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competences'!W$16&lt;&gt;"","IndicD2",""))))))))),IF($B66="IndicA3",IF('Rel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competences'!W$16&lt;&gt;"","IndicD2","")))))))),IF($B66="IndicB1",IF('Rel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competences'!W$16&lt;&gt;"","IndicD2",""))))))),IF($B66="IndicB2",IF(OR('Rel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competences'!W$16&lt;&gt;"","IndicD2","")))))),IF($B66="IndicB3",IF('Rel Sequencences competences'!W$12&lt;&gt;"","IndicB4",IF('Rel Sequencences competences'!W$13&lt;&gt;"","IndicC1",IF('Rel Sequencences competences'!W$14&lt;&gt;"","IndicC2",IF('Rel Sequencences competences'!W$15&lt;&gt;"","IndicD1",IF('Rel Sequencences competences'!W$16&lt;&gt;"","IndicD2",""))))),IF($B66="IndicB4",IF('Rel Sequencences competences'!W$13&lt;&gt;"","IndicC1",IF('Rel Sequencences competences'!W$14&lt;&gt;"","IndicC2",IF('Rel Sequencences competences'!W$15&lt;&gt;"","IndicD1",IF('Rel Sequencences competences'!W$16&lt;&gt;"","IndicD2","")))),IF($B66="IndicC1",IF('Rel Sequencences competences'!W$14&lt;&gt;"","IndicC2",IF('Rel Sequencences competences'!W$15&lt;&gt;"","IndicD1",IF('Rel Sequencences competences'!W$16&lt;&gt;"","IndicD2",""))),IF($B66="IndicC2",IF('Rel Sequencences competences'!W$15&lt;&gt;"","IndicD1",IF('Rel Sequencences competences'!W$16&lt;&gt;"","IndicD2","")),IF($B66="IndicD1",IF('Rel Sequencences competences'!W$16&lt;&gt;"","IndicD2",""),""))))))))))</f>
        <v/>
      </c>
      <c r="C71" s="618"/>
      <c r="D71" s="618"/>
      <c r="E71" s="618"/>
      <c r="F71" s="618"/>
      <c r="G71" s="618"/>
      <c r="H71" s="618"/>
      <c r="I71" s="618"/>
      <c r="J71" s="622"/>
    </row>
    <row r="72" spans="1:10" ht="12" hidden="1" customHeight="1">
      <c r="A72" s="636"/>
      <c r="B72"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2" s="618"/>
      <c r="D72" s="618"/>
      <c r="E72" s="618"/>
      <c r="F72" s="618"/>
      <c r="G72" s="618"/>
      <c r="H72" s="618"/>
      <c r="I72" s="618"/>
      <c r="J72" s="622"/>
    </row>
    <row r="73" spans="1:10" ht="12" hidden="1" customHeight="1">
      <c r="A73" s="636"/>
      <c r="B73"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3" s="618"/>
      <c r="D73" s="618"/>
      <c r="E73" s="618"/>
      <c r="F73" s="618"/>
      <c r="G73" s="618"/>
      <c r="H73" s="618"/>
      <c r="I73" s="618"/>
      <c r="J73" s="622"/>
    </row>
    <row r="74" spans="1:10" ht="12" hidden="1" customHeight="1">
      <c r="A74" s="636"/>
      <c r="B74"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4" s="618"/>
      <c r="D74" s="618"/>
      <c r="E74" s="618"/>
      <c r="F74" s="618"/>
      <c r="G74" s="618"/>
      <c r="H74" s="618"/>
      <c r="I74" s="618"/>
      <c r="J74" s="622"/>
    </row>
    <row r="75" spans="1:10" ht="12" hidden="1" customHeight="1" thickBot="1">
      <c r="A75" s="636"/>
      <c r="B75"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5" s="618"/>
      <c r="D75" s="618"/>
      <c r="E75" s="618"/>
      <c r="F75" s="618"/>
      <c r="G75" s="618"/>
      <c r="H75" s="618"/>
      <c r="I75" s="618"/>
      <c r="J75" s="622"/>
    </row>
    <row r="76" spans="1:10" ht="12" hidden="1" customHeight="1">
      <c r="A76" s="636"/>
      <c r="B76" s="614" t="str">
        <f>IF($B71="IndicA1",IF(OR('Rel Sequencences competences'!W$5&lt;&gt;"",'Rel Sequencences competences'!W$6&lt;&gt;""),"IndicA2",IF('Rel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competences'!W$16&lt;&gt;"","IndicD2","")))))))))),IF($B71="IndicA2",IF('Rel Sequencences competences'!W$7&lt;&gt;"","IndicA3",IF('Rel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competences'!W$16&lt;&gt;"","IndicD2",""))))))))),IF($B71="IndicA3",IF('Rel Sequencences competences'!W$8&lt;&gt;"","IndicB1",IF('Rel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competences'!W$16&lt;&gt;"","IndicD2","")))))))),IF($B71="IndicB1",IF('Rel Sequencences competences'!W$9&lt;&gt;"","IndicB2",IF(OR('Rel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competences'!W$16&lt;&gt;"","IndicD2",""))))))),IF($B71="IndicB2",IF(OR('Rel Sequencences competences'!W$10&lt;&gt;"",'Rel Sequencences competences'!W$11&lt;&gt;""),"IndicB3",IF('Rel Sequencences competences'!W$12&lt;&gt;"","IndicB4",IF('Rel Sequencences competences'!W$13&lt;&gt;"","IndicC1",IF('Rel Sequencences competences'!W$14&lt;&gt;"","IndicC2",IF('Rel Sequencences competences'!W$15&lt;&gt;"","IndicD1",IF('Rel Sequencences competences'!W$16&lt;&gt;"","IndicD2","")))))),IF($B71="IndicB3",IF('Rel Sequencences competences'!W$12&lt;&gt;"","IndicB4",IF('Rel Sequencences competences'!W$13&lt;&gt;"","IndicC1",IF('Rel Sequencences competences'!W$14&lt;&gt;"","IndicC2",IF('Rel Sequencences competences'!W$15&lt;&gt;"","IndicD1",IF('Rel Sequencences competences'!W$16&lt;&gt;"","IndicD2",""))))),IF($B71="IndicB4",IF('Rel Sequencences competences'!W$13&lt;&gt;"","IndicC1",IF('Rel Sequencences competences'!W$14&lt;&gt;"","IndicC2",IF('Rel Sequencences competences'!W$15&lt;&gt;"","IndicD1",IF('Rel Sequencences competences'!W$16&lt;&gt;"","IndicD2","")))),IF($B71="IndicC1",IF('Rel Sequencences competences'!W$14&lt;&gt;"","IndicC2",IF('Rel Sequencences competences'!W$15&lt;&gt;"","IndicD1",IF('Rel Sequencences competences'!W$16&lt;&gt;"","IndicD2",""))),IF($B71="IndicC2",IF('Rel Sequencences competences'!W$15&lt;&gt;"","IndicD1",IF('Rel Sequencences competences'!W$16&lt;&gt;"","IndicD2","")),IF($B71="IndicD1",IF('Rel Sequencences competences'!W$16&lt;&gt;"","IndicD2",""),""))))))))))</f>
        <v/>
      </c>
      <c r="C76" s="618"/>
      <c r="D76" s="618"/>
      <c r="E76" s="618"/>
      <c r="F76" s="618"/>
      <c r="G76" s="618"/>
      <c r="H76" s="618"/>
      <c r="I76" s="618"/>
      <c r="J76" s="622"/>
    </row>
    <row r="77" spans="1:10" ht="12" hidden="1" customHeight="1">
      <c r="A77" s="636"/>
      <c r="B77"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7" s="618"/>
      <c r="D77" s="618"/>
      <c r="E77" s="618"/>
      <c r="F77" s="618"/>
      <c r="G77" s="618"/>
      <c r="H77" s="618"/>
      <c r="I77" s="618"/>
      <c r="J77" s="622"/>
    </row>
    <row r="78" spans="1:10" ht="12" hidden="1" customHeight="1">
      <c r="A78" s="636"/>
      <c r="B78"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8" s="618"/>
      <c r="D78" s="618"/>
      <c r="E78" s="618"/>
      <c r="F78" s="618"/>
      <c r="G78" s="618"/>
      <c r="H78" s="618"/>
      <c r="I78" s="618"/>
      <c r="J78" s="622"/>
    </row>
    <row r="79" spans="1:10" ht="12" hidden="1" customHeight="1">
      <c r="A79" s="636"/>
      <c r="B79"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79" s="618"/>
      <c r="D79" s="618"/>
      <c r="E79" s="618"/>
      <c r="F79" s="618"/>
      <c r="G79" s="618"/>
      <c r="H79" s="618"/>
      <c r="I79" s="618"/>
      <c r="J79" s="622"/>
    </row>
    <row r="80" spans="1:10" ht="12" hidden="1" customHeight="1" thickBot="1">
      <c r="A80" s="637"/>
      <c r="B80" s="615" t="str">
        <f>IF($B$26="IndicA1",IF(OR('Rel Sequencences competences'!D$5&lt;&gt;"",'Rel Sequencences competences'!D$6&lt;&gt;""),"IndicA2",IF('Rel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competences'!D$16&lt;&gt;"","IndicD2","")))))))))),IF($B$26="IndicA2",IF('Rel Sequencences competences'!D$7&lt;&gt;"","IndicA3",IF('Rel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competences'!D$16&lt;&gt;"","IndicD2",""))))))))),IF($B$26="IndicA3",IF('Rel Sequencences competences'!D$8&lt;&gt;"","IndicB1",IF('Rel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competences'!D$16&lt;&gt;"","IndicD2","")))))))),IF($B$26="IndicB1",IF('Rel Sequencences competences'!D$9&lt;&gt;"","IndicB2",IF(OR('Rel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competences'!D$16&lt;&gt;"","IndicD2",""))))))),IF($B$26="IndicB2",IF(OR('Rel Sequencences competences'!D$10&lt;&gt;"",'Rel Sequencences competences'!D$11&lt;&gt;""),"IndicB3",IF('Rel Sequencences competences'!D$12&lt;&gt;"","IndicB4",IF('Rel Sequencences competences'!D$13&lt;&gt;"","IndicC1",IF('Rel Sequencences competences'!D$14&lt;&gt;"","IndicC2",IF('Rel Sequencences competences'!D$15&lt;&gt;"","IndicD1",IF('Rel Sequencences competences'!D$16&lt;&gt;"","IndicD2","")))))),IF($B$26="IndicB3",IF('Rel Sequencences competences'!D$12&lt;&gt;"","IndicB4",IF('Rel Sequencences competences'!D$13&lt;&gt;"","IndicC1",IF('Rel Sequencences competences'!D$14&lt;&gt;"","IndicC2",IF('Rel Sequencences competences'!D$15&lt;&gt;"","IndicD1",IF('Rel Sequencences competences'!D$16&lt;&gt;"","IndicD2",""))))),IF($B$26="IndicB4",IF('Rel Sequencences competences'!D$13&lt;&gt;"","IndicC1",IF('Rel Sequencences competences'!D$14&lt;&gt;"","IndicC2",IF('Rel Sequencences competences'!D$15&lt;&gt;"","IndicD1",IF('Rel Sequencences competences'!D$16&lt;&gt;"","IndicD2","")))),IF($B$26="IndicC1",IF('Rel Sequencences competences'!D$14&lt;&gt;"","IndicC2",IF('Rel Sequencences competences'!D$15&lt;&gt;"","IndicD1",IF('Rel Sequencences competences'!D$16&lt;&gt;"","IndicD2",""))),IF($B$26="IndicC2",IF('Rel Sequencences competences'!D$15&lt;&gt;"","IndicD1",IF('Rel Sequencences competences'!D$16&lt;&gt;"","IndicD2","")),IF($B$26="IndicD1",IF('Rel Sequencences competences'!D$16&lt;&gt;"","IndicD2",""),""))))))))))</f>
        <v>IndicA3</v>
      </c>
      <c r="C80" s="618"/>
      <c r="D80" s="618"/>
      <c r="E80" s="618"/>
      <c r="F80" s="618"/>
      <c r="G80" s="623"/>
      <c r="H80" s="623"/>
      <c r="I80" s="623"/>
      <c r="J80" s="624"/>
    </row>
    <row r="81" spans="1:10">
      <c r="A81" s="641"/>
      <c r="B81" s="639" t="s">
        <v>323</v>
      </c>
      <c r="C81" s="639"/>
      <c r="D81" s="639"/>
      <c r="E81" s="639"/>
      <c r="F81" s="639"/>
      <c r="G81" s="639"/>
      <c r="H81" s="639"/>
      <c r="I81" s="639"/>
      <c r="J81" s="640"/>
    </row>
    <row r="82" spans="1:10">
      <c r="A82" s="642"/>
      <c r="B82" s="604" t="s">
        <v>324</v>
      </c>
      <c r="C82" s="605"/>
      <c r="D82" s="605"/>
      <c r="E82" s="606"/>
      <c r="F82" s="607" t="s">
        <v>325</v>
      </c>
      <c r="G82" s="605"/>
      <c r="H82" s="605"/>
      <c r="I82" s="605"/>
      <c r="J82" s="608"/>
    </row>
    <row r="83" spans="1:10" ht="42.75" customHeight="1" thickBot="1">
      <c r="A83" s="643"/>
      <c r="B83" s="609" t="s">
        <v>682</v>
      </c>
      <c r="C83" s="610"/>
      <c r="D83" s="610"/>
      <c r="E83" s="611"/>
      <c r="F83" s="612" t="s">
        <v>683</v>
      </c>
      <c r="G83" s="610"/>
      <c r="H83" s="610"/>
      <c r="I83" s="610"/>
      <c r="J83" s="613"/>
    </row>
  </sheetData>
  <dataConsolidate/>
  <mergeCells count="154">
    <mergeCell ref="B6:C6"/>
    <mergeCell ref="F6:J6"/>
    <mergeCell ref="B7:C7"/>
    <mergeCell ref="C31:F31"/>
    <mergeCell ref="G31:J31"/>
    <mergeCell ref="C32:F32"/>
    <mergeCell ref="G32:J32"/>
    <mergeCell ref="A1:B1"/>
    <mergeCell ref="D1:J1"/>
    <mergeCell ref="A2:A12"/>
    <mergeCell ref="B2:C2"/>
    <mergeCell ref="F2:F3"/>
    <mergeCell ref="G2:G3"/>
    <mergeCell ref="H2:H3"/>
    <mergeCell ref="I2:I3"/>
    <mergeCell ref="J2:J3"/>
    <mergeCell ref="B3:C3"/>
    <mergeCell ref="B8:C8"/>
    <mergeCell ref="B9:J9"/>
    <mergeCell ref="B10:E10"/>
    <mergeCell ref="F10:J10"/>
    <mergeCell ref="B11:J11"/>
    <mergeCell ref="B12:E12"/>
    <mergeCell ref="F12:J12"/>
    <mergeCell ref="B4:C4"/>
    <mergeCell ref="D4:E4"/>
    <mergeCell ref="B5:C5"/>
    <mergeCell ref="C34:F34"/>
    <mergeCell ref="G34:J34"/>
    <mergeCell ref="C35:F35"/>
    <mergeCell ref="G35:J35"/>
    <mergeCell ref="B13:J13"/>
    <mergeCell ref="A25:A80"/>
    <mergeCell ref="B25:J25"/>
    <mergeCell ref="B26:B30"/>
    <mergeCell ref="C26:F26"/>
    <mergeCell ref="G26:J26"/>
    <mergeCell ref="C27:F27"/>
    <mergeCell ref="G27:J27"/>
    <mergeCell ref="C28:F28"/>
    <mergeCell ref="G28:J28"/>
    <mergeCell ref="B36:B40"/>
    <mergeCell ref="C36:F36"/>
    <mergeCell ref="G36:J36"/>
    <mergeCell ref="C37:F37"/>
    <mergeCell ref="G37:J37"/>
    <mergeCell ref="C29:F29"/>
    <mergeCell ref="G29:J29"/>
    <mergeCell ref="G30:J30"/>
    <mergeCell ref="B31:B35"/>
    <mergeCell ref="B41:B45"/>
    <mergeCell ref="C41:F41"/>
    <mergeCell ref="G41:J41"/>
    <mergeCell ref="C42:F42"/>
    <mergeCell ref="G42:J42"/>
    <mergeCell ref="C43:F43"/>
    <mergeCell ref="G43:J43"/>
    <mergeCell ref="C44:F44"/>
    <mergeCell ref="G44:J44"/>
    <mergeCell ref="C45:F45"/>
    <mergeCell ref="B46:B50"/>
    <mergeCell ref="C46:F46"/>
    <mergeCell ref="G46:J46"/>
    <mergeCell ref="C47:F47"/>
    <mergeCell ref="G47:J47"/>
    <mergeCell ref="C48:F48"/>
    <mergeCell ref="G48:J48"/>
    <mergeCell ref="C49:F49"/>
    <mergeCell ref="G49:J49"/>
    <mergeCell ref="C50:F50"/>
    <mergeCell ref="G50:J50"/>
    <mergeCell ref="B51:B55"/>
    <mergeCell ref="C51:F51"/>
    <mergeCell ref="G51:J51"/>
    <mergeCell ref="C52:F52"/>
    <mergeCell ref="G52:J52"/>
    <mergeCell ref="C53:F53"/>
    <mergeCell ref="G53:J53"/>
    <mergeCell ref="C54:F54"/>
    <mergeCell ref="G54:J54"/>
    <mergeCell ref="C55:F55"/>
    <mergeCell ref="G55:J55"/>
    <mergeCell ref="B66:B70"/>
    <mergeCell ref="C72:F72"/>
    <mergeCell ref="C66:F66"/>
    <mergeCell ref="G66:J66"/>
    <mergeCell ref="C67:F67"/>
    <mergeCell ref="G67:J67"/>
    <mergeCell ref="B56:B60"/>
    <mergeCell ref="C56:F56"/>
    <mergeCell ref="G56:J56"/>
    <mergeCell ref="C57:F57"/>
    <mergeCell ref="G57:J57"/>
    <mergeCell ref="C58:F58"/>
    <mergeCell ref="G58:J58"/>
    <mergeCell ref="C59:F59"/>
    <mergeCell ref="G59:J59"/>
    <mergeCell ref="C60:F60"/>
    <mergeCell ref="G60:J60"/>
    <mergeCell ref="B61:B65"/>
    <mergeCell ref="C61:F61"/>
    <mergeCell ref="G61:J61"/>
    <mergeCell ref="C62:F62"/>
    <mergeCell ref="G62:J62"/>
    <mergeCell ref="C63:F63"/>
    <mergeCell ref="G63:J63"/>
    <mergeCell ref="A81:A83"/>
    <mergeCell ref="B81:J81"/>
    <mergeCell ref="B82:E82"/>
    <mergeCell ref="F82:J82"/>
    <mergeCell ref="B83:E83"/>
    <mergeCell ref="F83:J83"/>
    <mergeCell ref="G75:J75"/>
    <mergeCell ref="B76:B80"/>
    <mergeCell ref="C76:F76"/>
    <mergeCell ref="G76:J76"/>
    <mergeCell ref="C77:F77"/>
    <mergeCell ref="G77:J77"/>
    <mergeCell ref="C78:F78"/>
    <mergeCell ref="G78:J78"/>
    <mergeCell ref="C79:F79"/>
    <mergeCell ref="G79:J79"/>
    <mergeCell ref="B71:B75"/>
    <mergeCell ref="C71:F71"/>
    <mergeCell ref="C75:F75"/>
    <mergeCell ref="C73:F73"/>
    <mergeCell ref="G71:J71"/>
    <mergeCell ref="G72:J72"/>
    <mergeCell ref="G73:J73"/>
    <mergeCell ref="C74:F74"/>
    <mergeCell ref="G74:J74"/>
    <mergeCell ref="K1:O11"/>
    <mergeCell ref="C80:F80"/>
    <mergeCell ref="G80:J80"/>
    <mergeCell ref="C68:F68"/>
    <mergeCell ref="G68:J68"/>
    <mergeCell ref="C69:F69"/>
    <mergeCell ref="G69:J69"/>
    <mergeCell ref="C70:F70"/>
    <mergeCell ref="G70:J70"/>
    <mergeCell ref="G45:J45"/>
    <mergeCell ref="C33:F33"/>
    <mergeCell ref="C38:F38"/>
    <mergeCell ref="G38:J38"/>
    <mergeCell ref="C39:F39"/>
    <mergeCell ref="G39:J39"/>
    <mergeCell ref="C40:F40"/>
    <mergeCell ref="G40:J40"/>
    <mergeCell ref="G33:J33"/>
    <mergeCell ref="G64:J64"/>
    <mergeCell ref="G65:J65"/>
    <mergeCell ref="C64:F64"/>
    <mergeCell ref="C65:F65"/>
    <mergeCell ref="C30:F30"/>
  </mergeCells>
  <conditionalFormatting sqref="F4:J5">
    <cfRule type="containsText" dxfId="1" priority="2" operator="containsText" text="h">
      <formula>NOT(ISERROR(SEARCH("h",F4)))</formula>
    </cfRule>
  </conditionalFormatting>
  <conditionalFormatting sqref="F7:J8">
    <cfRule type="containsText" dxfId="0" priority="1" operator="containsText" text="h">
      <formula>NOT(ISERROR(SEARCH("h",F7)))</formula>
    </cfRule>
  </conditionalFormatting>
  <dataValidations count="14">
    <dataValidation type="list" allowBlank="1" showInputMessage="1" showErrorMessage="1" sqref="D4:E4">
      <formula1>OUINON</formula1>
    </dataValidation>
    <dataValidation type="list" allowBlank="1" showInputMessage="1" showErrorMessage="1" sqref="C61:J65">
      <formula1>INDIRECT($B$61)</formula1>
    </dataValidation>
    <dataValidation type="list" allowBlank="1" showInputMessage="1" showErrorMessage="1" sqref="C66:J70">
      <formula1>INDIRECT($B$66)</formula1>
    </dataValidation>
    <dataValidation type="list" allowBlank="1" showInputMessage="1" showErrorMessage="1" sqref="C71:J75">
      <formula1>INDIRECT($B$71)</formula1>
    </dataValidation>
    <dataValidation type="list" allowBlank="1" showInputMessage="1" showErrorMessage="1" sqref="C76:J80">
      <formula1>INDIRECT($B$76)</formula1>
    </dataValidation>
    <dataValidation type="list" allowBlank="1" showInputMessage="1" showErrorMessage="1" sqref="C56:J60">
      <formula1>INDIRECT($B$56)</formula1>
    </dataValidation>
    <dataValidation type="list" allowBlank="1" showInputMessage="1" showErrorMessage="1" sqref="C51:J55">
      <formula1>INDIRECT($B$51)</formula1>
    </dataValidation>
    <dataValidation type="list" allowBlank="1" showInputMessage="1" showErrorMessage="1" sqref="C46:J50">
      <formula1>INDIRECT($B$46)</formula1>
    </dataValidation>
    <dataValidation type="list" allowBlank="1" showInputMessage="1" showErrorMessage="1" sqref="C41:J45">
      <formula1>INDIRECT($B$41)</formula1>
    </dataValidation>
    <dataValidation type="list" allowBlank="1" showInputMessage="1" showErrorMessage="1" sqref="C36:J40">
      <formula1>INDIRECT($B$36)</formula1>
    </dataValidation>
    <dataValidation type="list" allowBlank="1" showInputMessage="1" showErrorMessage="1" sqref="C31:J35">
      <formula1>INDIRECT($B$31)</formula1>
    </dataValidation>
    <dataValidation type="list" allowBlank="1" showInputMessage="1" showErrorMessage="1" sqref="C26:J30">
      <formula1>INDIRECT($B$26)</formula1>
    </dataValidation>
    <dataValidation type="list" allowBlank="1" showInputMessage="1" showErrorMessage="1" sqref="B14:J14">
      <formula1>Activites</formula1>
      <formula2>0</formula2>
    </dataValidation>
    <dataValidation type="list" allowBlank="1" showInputMessage="1" showErrorMessage="1" sqref="B17:J17">
      <formula1>Eleve</formula1>
      <formula2>0</formula2>
    </dataValidation>
  </dataValidations>
  <pageMargins left="0.2" right="0.19" top="0.74803149606299213" bottom="0.43" header="0.31496062992125984" footer="0.2"/>
  <pageSetup paperSize="9" scale="5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16</vt:i4>
      </vt:variant>
    </vt:vector>
  </HeadingPairs>
  <TitlesOfParts>
    <vt:vector size="45" baseType="lpstr">
      <vt:lpstr>Programme SI</vt:lpstr>
      <vt:lpstr>Organisation Hebdo</vt:lpstr>
      <vt:lpstr>Retranscription Programme</vt:lpstr>
      <vt:lpstr>Rel Compétences Connaissances</vt:lpstr>
      <vt:lpstr>Rel Connaissances Sequences </vt:lpstr>
      <vt:lpstr>Rel Sequencences competences</vt:lpstr>
      <vt:lpstr>Indic Performance</vt:lpstr>
      <vt:lpstr>Supports d'activités pratiques</vt:lpstr>
      <vt:lpstr>Ssi 1-1</vt:lpstr>
      <vt:lpstr>Ssi 1-2</vt:lpstr>
      <vt:lpstr>Ssi 1-3</vt:lpstr>
      <vt:lpstr>Ssi 1-4</vt:lpstr>
      <vt:lpstr>Ssi 1-5</vt:lpstr>
      <vt:lpstr>Ssi 1-6</vt:lpstr>
      <vt:lpstr>Ssi 1-7</vt:lpstr>
      <vt:lpstr>Ssi 1-8</vt:lpstr>
      <vt:lpstr>Ssi 1-9</vt:lpstr>
      <vt:lpstr>Ssi 1-10</vt:lpstr>
      <vt:lpstr>Suivi de Formules</vt:lpstr>
      <vt:lpstr>Ssi T-1</vt:lpstr>
      <vt:lpstr>Ssi T-2</vt:lpstr>
      <vt:lpstr>Ssi T-3</vt:lpstr>
      <vt:lpstr>Ssi T-4</vt:lpstr>
      <vt:lpstr>Ssi T-5</vt:lpstr>
      <vt:lpstr>Ssi T-6</vt:lpstr>
      <vt:lpstr>Ssi T-7</vt:lpstr>
      <vt:lpstr>Ssi T-8</vt:lpstr>
      <vt:lpstr>Ssi T-9</vt:lpstr>
      <vt:lpstr>Ssi T-10</vt:lpstr>
      <vt:lpstr>Activites</vt:lpstr>
      <vt:lpstr>Eleve</vt:lpstr>
      <vt:lpstr>INDIC</vt:lpstr>
      <vt:lpstr>IndicA1</vt:lpstr>
      <vt:lpstr>IndicA2</vt:lpstr>
      <vt:lpstr>INdicA3</vt:lpstr>
      <vt:lpstr>IndicB1</vt:lpstr>
      <vt:lpstr>IndicB2</vt:lpstr>
      <vt:lpstr>IndicB3</vt:lpstr>
      <vt:lpstr>IndicB4</vt:lpstr>
      <vt:lpstr>IndicC1</vt:lpstr>
      <vt:lpstr>IndicC2</vt:lpstr>
      <vt:lpstr>IndicD1</vt:lpstr>
      <vt:lpstr>IndicD2</vt:lpstr>
      <vt:lpstr>OUINON</vt:lpstr>
      <vt:lpstr>'Ssi 1-1'!Zone_d_impression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SSI;Christophe Legrand</dc:creator>
  <cp:lastModifiedBy>Damien</cp:lastModifiedBy>
  <cp:lastPrinted>2015-05-21T18:48:33Z</cp:lastPrinted>
  <dcterms:created xsi:type="dcterms:W3CDTF">2014-01-29T21:43:13Z</dcterms:created>
  <dcterms:modified xsi:type="dcterms:W3CDTF">2017-06-15T13:35:32Z</dcterms:modified>
</cp:coreProperties>
</file>